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19035" windowHeight="10980" activeTab="5"/>
  </bookViews>
  <sheets>
    <sheet name="Команды" sheetId="1" r:id="rId1"/>
    <sheet name="Расплюсовка" sheetId="2" r:id="rId2"/>
    <sheet name="Спорные" sheetId="3" r:id="rId3"/>
    <sheet name="Таблица тура" sheetId="4" r:id="rId4"/>
    <sheet name="Таблица общая" sheetId="5" r:id="rId5"/>
    <sheet name="Таблица российская" sheetId="6" r:id="rId6"/>
  </sheets>
  <definedNames/>
  <calcPr fullCalcOnLoad="1"/>
</workbook>
</file>

<file path=xl/sharedStrings.xml><?xml version="1.0" encoding="utf-8"?>
<sst xmlns="http://schemas.openxmlformats.org/spreadsheetml/2006/main" count="3007" uniqueCount="687">
  <si>
    <t>Название команды</t>
  </si>
  <si>
    <t>Город</t>
  </si>
  <si>
    <t>Тур №1</t>
  </si>
  <si>
    <t>Тур №2</t>
  </si>
  <si>
    <t>Место</t>
  </si>
  <si>
    <t>Команда</t>
  </si>
  <si>
    <t>Итого</t>
  </si>
  <si>
    <t>% взявших команд</t>
  </si>
  <si>
    <t>Азербайджан</t>
  </si>
  <si>
    <t>Армения</t>
  </si>
  <si>
    <t>Беларусь</t>
  </si>
  <si>
    <t>Литва</t>
  </si>
  <si>
    <t>Россия</t>
  </si>
  <si>
    <t>Узбекистан</t>
  </si>
  <si>
    <t>Украина</t>
  </si>
  <si>
    <t>Цветовая гамма стран (базовый цвет)</t>
  </si>
  <si>
    <t>mid</t>
  </si>
  <si>
    <t>%%: 20-80</t>
  </si>
  <si>
    <t>%%: 30-70</t>
  </si>
  <si>
    <t>Stage proportion</t>
  </si>
  <si>
    <t>:</t>
  </si>
  <si>
    <t>%%: &gt;=50</t>
  </si>
  <si>
    <t>5max - 5min</t>
  </si>
  <si>
    <t>3max - 3min</t>
  </si>
  <si>
    <t>Сумма</t>
  </si>
  <si>
    <t>Тур 1</t>
  </si>
  <si>
    <t>Тур 2</t>
  </si>
  <si>
    <t>Тур 3</t>
  </si>
  <si>
    <t>Тур 4</t>
  </si>
  <si>
    <t>ID</t>
  </si>
  <si>
    <t>Ш / М</t>
  </si>
  <si>
    <t>Кушетка Фрейда</t>
  </si>
  <si>
    <t>Красноярск</t>
  </si>
  <si>
    <t>Желтая подводная лодка</t>
  </si>
  <si>
    <t>RU2401001</t>
  </si>
  <si>
    <t>RU2401002</t>
  </si>
  <si>
    <t>Z</t>
  </si>
  <si>
    <t>RU5201001</t>
  </si>
  <si>
    <t>RU5201002</t>
  </si>
  <si>
    <t>Нижний Новгород</t>
  </si>
  <si>
    <t>Команда А</t>
  </si>
  <si>
    <t>Чуть выше плинтуса</t>
  </si>
  <si>
    <t>А.Т.О.М.</t>
  </si>
  <si>
    <t>Енот Александр</t>
  </si>
  <si>
    <t>Октет имени Льва Пигалицина</t>
  </si>
  <si>
    <t>Дзержинск</t>
  </si>
  <si>
    <t>Зеленый с жасмином</t>
  </si>
  <si>
    <t>КурСор</t>
  </si>
  <si>
    <t>RU5201003</t>
  </si>
  <si>
    <t>RU5201004</t>
  </si>
  <si>
    <t>RU5201005</t>
  </si>
  <si>
    <t>RU5201006</t>
  </si>
  <si>
    <t>RU5201007</t>
  </si>
  <si>
    <t>RU5201008</t>
  </si>
  <si>
    <t>RU5201009</t>
  </si>
  <si>
    <t>RU5201010</t>
  </si>
  <si>
    <t>RU5201011</t>
  </si>
  <si>
    <t>Замок Иф-младший</t>
  </si>
  <si>
    <t>RU5201012</t>
  </si>
  <si>
    <t>Дивергенты</t>
  </si>
  <si>
    <t>Нижневартовск</t>
  </si>
  <si>
    <t>Snowflakes</t>
  </si>
  <si>
    <t>Vox Rationis</t>
  </si>
  <si>
    <t>Const</t>
  </si>
  <si>
    <t>Уральские корифеи</t>
  </si>
  <si>
    <t>Жёлтая подводная лодка</t>
  </si>
  <si>
    <t>Чайники</t>
  </si>
  <si>
    <t>Виктория</t>
  </si>
  <si>
    <t>ООН</t>
  </si>
  <si>
    <t>Дети Омеги</t>
  </si>
  <si>
    <t>Нижний Тагил</t>
  </si>
  <si>
    <t>RU8602001</t>
  </si>
  <si>
    <t>RU8602002</t>
  </si>
  <si>
    <t>RU6602001</t>
  </si>
  <si>
    <t>RU6602002</t>
  </si>
  <si>
    <t>RU6602003</t>
  </si>
  <si>
    <t>RU6602004</t>
  </si>
  <si>
    <t>RU6602005</t>
  </si>
  <si>
    <t>RU6602006</t>
  </si>
  <si>
    <t>RU6602007</t>
  </si>
  <si>
    <t>RU6602008</t>
  </si>
  <si>
    <t>Радужные варежки</t>
  </si>
  <si>
    <t>ОК, Гегель</t>
  </si>
  <si>
    <t>Ф</t>
  </si>
  <si>
    <t>Alpen Gold</t>
  </si>
  <si>
    <t>Растафари</t>
  </si>
  <si>
    <t>Роковые яйца</t>
  </si>
  <si>
    <t>Котики Апокалипсиса</t>
  </si>
  <si>
    <t>Солянка</t>
  </si>
  <si>
    <t>42 градуса по Фаренгейту</t>
  </si>
  <si>
    <t>Минск</t>
  </si>
  <si>
    <t>номер вопроса</t>
  </si>
  <si>
    <t>ответ команды</t>
  </si>
  <si>
    <t>вердикт</t>
  </si>
  <si>
    <t>обоснование</t>
  </si>
  <si>
    <t>Экватор</t>
  </si>
  <si>
    <t>Клайпеда</t>
  </si>
  <si>
    <t>Меридиан</t>
  </si>
  <si>
    <t>Эврика</t>
  </si>
  <si>
    <t>Smile</t>
  </si>
  <si>
    <t>Панды</t>
  </si>
  <si>
    <t>Атомы</t>
  </si>
  <si>
    <t xml:space="preserve">Жаренные гвозди </t>
  </si>
  <si>
    <t xml:space="preserve">Старая гвардия </t>
  </si>
  <si>
    <t>Анархисты</t>
  </si>
  <si>
    <t>LT0101001</t>
  </si>
  <si>
    <t>LT0101002</t>
  </si>
  <si>
    <t>LT0101003</t>
  </si>
  <si>
    <t>LT0101004</t>
  </si>
  <si>
    <t>LT0101005</t>
  </si>
  <si>
    <t>LT0101006</t>
  </si>
  <si>
    <t>LT0101007</t>
  </si>
  <si>
    <t>LT0101008</t>
  </si>
  <si>
    <t>LT0101009</t>
  </si>
  <si>
    <t>BY0501001</t>
  </si>
  <si>
    <t>Десяточка</t>
  </si>
  <si>
    <t>BY0501002</t>
  </si>
  <si>
    <t>Криптонит</t>
  </si>
  <si>
    <t>BY0501003</t>
  </si>
  <si>
    <t>Анчутки</t>
  </si>
  <si>
    <t>BY0501004</t>
  </si>
  <si>
    <t>Рыжие орлы</t>
  </si>
  <si>
    <t>BY0501005</t>
  </si>
  <si>
    <t>Оранжевый зигзаг</t>
  </si>
  <si>
    <t>BY0501006</t>
  </si>
  <si>
    <t>Нейтрино</t>
  </si>
  <si>
    <t>BY0501007</t>
  </si>
  <si>
    <t>ДЭКОС</t>
  </si>
  <si>
    <t>BY0501008</t>
  </si>
  <si>
    <t>Квин</t>
  </si>
  <si>
    <t>BY0501009</t>
  </si>
  <si>
    <t>Arctic bison</t>
  </si>
  <si>
    <t>BY0501010</t>
  </si>
  <si>
    <t>Котелок идей</t>
  </si>
  <si>
    <t>Stravita</t>
  </si>
  <si>
    <t>Борисов</t>
  </si>
  <si>
    <t>RU3201001</t>
  </si>
  <si>
    <t>Вольвокс</t>
  </si>
  <si>
    <t>RU3201002</t>
  </si>
  <si>
    <t>Удача Плюс</t>
  </si>
  <si>
    <t>RU3201003</t>
  </si>
  <si>
    <t>T.E.S.L.A.</t>
  </si>
  <si>
    <t>RU3201004</t>
  </si>
  <si>
    <t>Пиксели</t>
  </si>
  <si>
    <t>RU3201005</t>
  </si>
  <si>
    <t>Роден</t>
  </si>
  <si>
    <t>Брянск</t>
  </si>
  <si>
    <t>Чебуреки</t>
  </si>
  <si>
    <t>Оптимисты</t>
  </si>
  <si>
    <t>RU6202001</t>
  </si>
  <si>
    <t>RU6202002</t>
  </si>
  <si>
    <t>Сасово</t>
  </si>
  <si>
    <t>Кустарёвка</t>
  </si>
  <si>
    <t>RU6001001</t>
  </si>
  <si>
    <t>Наследники Великой Империи</t>
  </si>
  <si>
    <t>RU6001002</t>
  </si>
  <si>
    <t>Победители по жизни</t>
  </si>
  <si>
    <t>RU6001003</t>
  </si>
  <si>
    <t>Пингвины</t>
  </si>
  <si>
    <t>RU6001004</t>
  </si>
  <si>
    <t>Летучий нидерландец</t>
  </si>
  <si>
    <t>RU6001005</t>
  </si>
  <si>
    <t>Аристократы</t>
  </si>
  <si>
    <t>RU6001007</t>
  </si>
  <si>
    <t>220 вольт</t>
  </si>
  <si>
    <t>Великие Луки</t>
  </si>
  <si>
    <t>Олимп</t>
  </si>
  <si>
    <t>Космический ПервоЗверь</t>
  </si>
  <si>
    <t>Искусственный интеллект</t>
  </si>
  <si>
    <t>Шестое Чувство</t>
  </si>
  <si>
    <t>Carpe Diem</t>
  </si>
  <si>
    <t>Едiная Имперiя</t>
  </si>
  <si>
    <t>Палеолитский Вопль</t>
  </si>
  <si>
    <t>Отряд Дамблдора</t>
  </si>
  <si>
    <t>Как ПойДет</t>
  </si>
  <si>
    <t>МОЗГ</t>
  </si>
  <si>
    <t>Барремский Ярус</t>
  </si>
  <si>
    <t>5 + 1</t>
  </si>
  <si>
    <t>Липецк</t>
  </si>
  <si>
    <t>RU4801001</t>
  </si>
  <si>
    <t>RU4801002</t>
  </si>
  <si>
    <t>RU4801003</t>
  </si>
  <si>
    <t>RU4801004</t>
  </si>
  <si>
    <t>RU4801005</t>
  </si>
  <si>
    <t>RU4801006</t>
  </si>
  <si>
    <t>RU4801007</t>
  </si>
  <si>
    <t>RU4801008</t>
  </si>
  <si>
    <t>RU4801009</t>
  </si>
  <si>
    <t>RU4801010</t>
  </si>
  <si>
    <t>RU4801011</t>
  </si>
  <si>
    <t>RU4801012</t>
  </si>
  <si>
    <t>Шпроты Шредингера</t>
  </si>
  <si>
    <t>Пермь</t>
  </si>
  <si>
    <t>Котики против печальки</t>
  </si>
  <si>
    <t>RU5901001</t>
  </si>
  <si>
    <t>RU5901002</t>
  </si>
  <si>
    <t>RU8601001</t>
  </si>
  <si>
    <t>Эрудиты</t>
  </si>
  <si>
    <t>RU8601002</t>
  </si>
  <si>
    <t>Маркеры</t>
  </si>
  <si>
    <t>RU8601003</t>
  </si>
  <si>
    <t>Как? С кем? И почему?</t>
  </si>
  <si>
    <t>RU8601004</t>
  </si>
  <si>
    <t>Загон Кука</t>
  </si>
  <si>
    <t>Ханты-Мансийск</t>
  </si>
  <si>
    <t>Анатомия разума</t>
  </si>
  <si>
    <t>Панчакона</t>
  </si>
  <si>
    <t>Сломанный циферблат</t>
  </si>
  <si>
    <t>Тюмень</t>
  </si>
  <si>
    <t>RU7201001</t>
  </si>
  <si>
    <t>RU7201002</t>
  </si>
  <si>
    <t>RU7201003</t>
  </si>
  <si>
    <t>RU2901001</t>
  </si>
  <si>
    <t>КПСС</t>
  </si>
  <si>
    <t>RU2902001</t>
  </si>
  <si>
    <t>Северодвинск</t>
  </si>
  <si>
    <t>Солярис</t>
  </si>
  <si>
    <t>Нестандарты</t>
  </si>
  <si>
    <t>BY0502001</t>
  </si>
  <si>
    <t>BY0502002</t>
  </si>
  <si>
    <t>Жодино</t>
  </si>
  <si>
    <t>8Б</t>
  </si>
  <si>
    <t>RU2901002</t>
  </si>
  <si>
    <t>Elsky.cor</t>
  </si>
  <si>
    <t>RU2901003</t>
  </si>
  <si>
    <t>БезднА</t>
  </si>
  <si>
    <t>RU2901004</t>
  </si>
  <si>
    <t>Команда Козульного комбината</t>
  </si>
  <si>
    <t>RU2901005</t>
  </si>
  <si>
    <t>Наследие</t>
  </si>
  <si>
    <t>RU2901006</t>
  </si>
  <si>
    <t>ООО "ООО"</t>
  </si>
  <si>
    <t>RU2901007</t>
  </si>
  <si>
    <t>Пассажирские наездники на верблюдах</t>
  </si>
  <si>
    <t>RU2901008</t>
  </si>
  <si>
    <t>Синусоида енота</t>
  </si>
  <si>
    <t>RU2901009</t>
  </si>
  <si>
    <t>СПОК</t>
  </si>
  <si>
    <t>Архангельск</t>
  </si>
  <si>
    <t>RU7601001</t>
  </si>
  <si>
    <t>Пи</t>
  </si>
  <si>
    <t>RU7601002</t>
  </si>
  <si>
    <t>Нуль</t>
  </si>
  <si>
    <t>RU7601003</t>
  </si>
  <si>
    <t>Е</t>
  </si>
  <si>
    <t>Ярославль</t>
  </si>
  <si>
    <t>RU4001001</t>
  </si>
  <si>
    <t>Проект "Разгром"</t>
  </si>
  <si>
    <t>RU4001002</t>
  </si>
  <si>
    <t>Пришли посидеть</t>
  </si>
  <si>
    <t>Калуга</t>
  </si>
  <si>
    <t>Hellборщ</t>
  </si>
  <si>
    <t>Смоленск</t>
  </si>
  <si>
    <t>MIFIтуум мобиле</t>
  </si>
  <si>
    <t>Какоеэточто</t>
  </si>
  <si>
    <t>RU6701001</t>
  </si>
  <si>
    <t>RU6701002</t>
  </si>
  <si>
    <t>RU6701003</t>
  </si>
  <si>
    <t>BY0701001</t>
  </si>
  <si>
    <t>BY0701002</t>
  </si>
  <si>
    <t>BY0701003</t>
  </si>
  <si>
    <t>BY0701004</t>
  </si>
  <si>
    <t>BY0701005</t>
  </si>
  <si>
    <t>BY0701006</t>
  </si>
  <si>
    <t>BY0701007</t>
  </si>
  <si>
    <t>BY0701008</t>
  </si>
  <si>
    <t>BY0701009</t>
  </si>
  <si>
    <t>BY0701010</t>
  </si>
  <si>
    <t>BY0501011</t>
  </si>
  <si>
    <t>BY0501012</t>
  </si>
  <si>
    <t>Будильник</t>
  </si>
  <si>
    <t>Тоншаево</t>
  </si>
  <si>
    <t>RU5202001</t>
  </si>
  <si>
    <t>RU3801001</t>
  </si>
  <si>
    <t>Бозон Хиггса</t>
  </si>
  <si>
    <t>Иркутск</t>
  </si>
  <si>
    <t>RU3801002</t>
  </si>
  <si>
    <t>ZOG</t>
  </si>
  <si>
    <t>RU3801003</t>
  </si>
  <si>
    <t>Инфа-100</t>
  </si>
  <si>
    <t>RU3801004</t>
  </si>
  <si>
    <t>Сталин печёт блины</t>
  </si>
  <si>
    <t>RU3801005</t>
  </si>
  <si>
    <t>Марс</t>
  </si>
  <si>
    <t>RU3801006</t>
  </si>
  <si>
    <t>Тартар</t>
  </si>
  <si>
    <t>RU3801007</t>
  </si>
  <si>
    <t>Аутята</t>
  </si>
  <si>
    <t>RU3801008</t>
  </si>
  <si>
    <t>Астрологические ёжики</t>
  </si>
  <si>
    <t>RU3801009</t>
  </si>
  <si>
    <t>Лёгкая ирония</t>
  </si>
  <si>
    <t>RU3801010</t>
  </si>
  <si>
    <t>Деловой грейпфрут</t>
  </si>
  <si>
    <t>RU3801011</t>
  </si>
  <si>
    <t>Совушки</t>
  </si>
  <si>
    <t>RU3801012</t>
  </si>
  <si>
    <t>Единорожики</t>
  </si>
  <si>
    <t>RU3801013</t>
  </si>
  <si>
    <t>Гротеск</t>
  </si>
  <si>
    <t>RU3801014</t>
  </si>
  <si>
    <t>Дай Леща</t>
  </si>
  <si>
    <t>RU3801015</t>
  </si>
  <si>
    <t>Шок и трепет</t>
  </si>
  <si>
    <t>RU3801016</t>
  </si>
  <si>
    <t>Квалифицированный ананас</t>
  </si>
  <si>
    <t>RU3801017</t>
  </si>
  <si>
    <t>Фуфламицин</t>
  </si>
  <si>
    <t>Ангарск</t>
  </si>
  <si>
    <t>AM0101001</t>
  </si>
  <si>
    <t>Ереван</t>
  </si>
  <si>
    <t>Фарго</t>
  </si>
  <si>
    <t>RU3701001</t>
  </si>
  <si>
    <t>Фрегат</t>
  </si>
  <si>
    <t>Иваново</t>
  </si>
  <si>
    <t>RU3701002</t>
  </si>
  <si>
    <t>Легион 22</t>
  </si>
  <si>
    <t>RU3701003</t>
  </si>
  <si>
    <t>ФФФ</t>
  </si>
  <si>
    <t>RU3701004</t>
  </si>
  <si>
    <t>Link-22</t>
  </si>
  <si>
    <t>RU5401001</t>
  </si>
  <si>
    <t>Без пяти пол пятого</t>
  </si>
  <si>
    <t>Новосибирск</t>
  </si>
  <si>
    <t>RU5401002</t>
  </si>
  <si>
    <t>А5</t>
  </si>
  <si>
    <t>Бугагашенька</t>
  </si>
  <si>
    <t>Казань</t>
  </si>
  <si>
    <t>Молодежь Казани</t>
  </si>
  <si>
    <t>РАДА</t>
  </si>
  <si>
    <t>RU1601001</t>
  </si>
  <si>
    <t>RU1601002</t>
  </si>
  <si>
    <t>RU1601003</t>
  </si>
  <si>
    <t>Golden Brain</t>
  </si>
  <si>
    <t>Томск</t>
  </si>
  <si>
    <t>Альфа Кентавра</t>
  </si>
  <si>
    <t>Альфачи</t>
  </si>
  <si>
    <t>Бесконечные оппенгеймеры</t>
  </si>
  <si>
    <t>Греки в трико</t>
  </si>
  <si>
    <t>Отфонаря</t>
  </si>
  <si>
    <t>Ус Сталина</t>
  </si>
  <si>
    <t>Северск</t>
  </si>
  <si>
    <t>Лучшие Ребята</t>
  </si>
  <si>
    <t>RU7001001</t>
  </si>
  <si>
    <t>RU7001002</t>
  </si>
  <si>
    <t>RU7001003</t>
  </si>
  <si>
    <t>RU7001004</t>
  </si>
  <si>
    <t>RU7001005</t>
  </si>
  <si>
    <t>RU7001006</t>
  </si>
  <si>
    <t>RU7001007</t>
  </si>
  <si>
    <t>RU7001008</t>
  </si>
  <si>
    <t>Феечки</t>
  </si>
  <si>
    <t>Полоцк</t>
  </si>
  <si>
    <t>BY0201001</t>
  </si>
  <si>
    <t>Рандомм</t>
  </si>
  <si>
    <t>Рязань</t>
  </si>
  <si>
    <t>Lost in Stereo</t>
  </si>
  <si>
    <t>Квазар</t>
  </si>
  <si>
    <t>RU6201001</t>
  </si>
  <si>
    <t>RU6201002</t>
  </si>
  <si>
    <t>RU6201003</t>
  </si>
  <si>
    <t>Однако</t>
  </si>
  <si>
    <t>Екатеринбург</t>
  </si>
  <si>
    <t>Триан</t>
  </si>
  <si>
    <t>Гегельмейстер бражника</t>
  </si>
  <si>
    <t>Нил течет с юга</t>
  </si>
  <si>
    <t>Матанализ</t>
  </si>
  <si>
    <t>Секвойи</t>
  </si>
  <si>
    <t>Азазелло</t>
  </si>
  <si>
    <t>RU6601001</t>
  </si>
  <si>
    <t>RU6601002</t>
  </si>
  <si>
    <t>RU6601003</t>
  </si>
  <si>
    <t>RU6601004</t>
  </si>
  <si>
    <t>RU6601005</t>
  </si>
  <si>
    <t>RU6601006</t>
  </si>
  <si>
    <t>RU6601007</t>
  </si>
  <si>
    <t>Тень отца Гамлета</t>
  </si>
  <si>
    <t>Вива</t>
  </si>
  <si>
    <t>Эчмиадзин</t>
  </si>
  <si>
    <t>Избранные</t>
  </si>
  <si>
    <t>AM0102001</t>
  </si>
  <si>
    <t>AM0102002</t>
  </si>
  <si>
    <t>AM0102003</t>
  </si>
  <si>
    <t>Ёжик в туманности</t>
  </si>
  <si>
    <t>Ейск</t>
  </si>
  <si>
    <t>RU2301001</t>
  </si>
  <si>
    <t>Пирамида</t>
  </si>
  <si>
    <t>Астрахань</t>
  </si>
  <si>
    <t>Зальцбургский метеорит</t>
  </si>
  <si>
    <t>Раксакорикофаллапаториус</t>
  </si>
  <si>
    <t>Пальто Михаила Пореченкова</t>
  </si>
  <si>
    <t>SCB</t>
  </si>
  <si>
    <t>Кореша Гужвина</t>
  </si>
  <si>
    <t>SPA Ice</t>
  </si>
  <si>
    <t>Батискаф</t>
  </si>
  <si>
    <t>6ДД</t>
  </si>
  <si>
    <t>RU3001001</t>
  </si>
  <si>
    <t>RU3001002</t>
  </si>
  <si>
    <t>RU3001003</t>
  </si>
  <si>
    <t>RU3001004</t>
  </si>
  <si>
    <t>RU3001005</t>
  </si>
  <si>
    <t>RU3001006</t>
  </si>
  <si>
    <t>RU3001007</t>
  </si>
  <si>
    <t>RU3001008</t>
  </si>
  <si>
    <t>RU3001009</t>
  </si>
  <si>
    <t>1</t>
  </si>
  <si>
    <t>2</t>
  </si>
  <si>
    <t>3</t>
  </si>
  <si>
    <t>5</t>
  </si>
  <si>
    <t>Китайская стрела и ружье Чехова</t>
  </si>
  <si>
    <t>Улитка и паломники</t>
  </si>
  <si>
    <t>Фут Карла Великого</t>
  </si>
  <si>
    <t>Встал на банки Coca-Cola</t>
  </si>
  <si>
    <t>Римская премия</t>
  </si>
  <si>
    <t>Шестой палец</t>
  </si>
  <si>
    <t>Братья Гримм</t>
  </si>
  <si>
    <t>Стеклянный дворец</t>
  </si>
  <si>
    <t>Автомобильный заповедник</t>
  </si>
  <si>
    <t>Трейд-ин вьетнамской войны</t>
  </si>
  <si>
    <t>Фьючерсы на тюльпаны</t>
  </si>
  <si>
    <t>Жидкое мыло</t>
  </si>
  <si>
    <t>Белый флаг</t>
  </si>
  <si>
    <t>Уклонение от службы</t>
  </si>
  <si>
    <t>Змеи</t>
  </si>
  <si>
    <t>Святой Патрик</t>
  </si>
  <si>
    <t>Убийство Шалтая-Болтая</t>
  </si>
  <si>
    <t>Лошадки Клодта</t>
  </si>
  <si>
    <t>Короткие стрижки</t>
  </si>
  <si>
    <t>Книга о Пиноккио</t>
  </si>
  <si>
    <t>Компания</t>
  </si>
  <si>
    <t>Маяк - солнечные часы</t>
  </si>
  <si>
    <t>Блинчики по воде</t>
  </si>
  <si>
    <t>Путешествие семьи Бенц</t>
  </si>
  <si>
    <t>Железная дорога Крымской войны</t>
  </si>
  <si>
    <t>Лампа Дэви</t>
  </si>
  <si>
    <t>Ягуар - носитель шифровки</t>
  </si>
  <si>
    <t>Свинец</t>
  </si>
  <si>
    <t>Кисть пейнтболиста</t>
  </si>
  <si>
    <t>Шапочка из фольги</t>
  </si>
  <si>
    <t>Волгарь</t>
  </si>
  <si>
    <t>Ш</t>
  </si>
  <si>
    <t>Октет имени Льва Пигалицына</t>
  </si>
  <si>
    <t>М</t>
  </si>
  <si>
    <t>ЭБАККИ</t>
  </si>
  <si>
    <t>Панбат</t>
  </si>
  <si>
    <t>+</t>
  </si>
  <si>
    <t>RU5201013</t>
  </si>
  <si>
    <t>Мальтийский орден</t>
  </si>
  <si>
    <t>Пэрсики (Smile)</t>
  </si>
  <si>
    <t>Гиганты мысли</t>
  </si>
  <si>
    <t>Амстердам (Панды)</t>
  </si>
  <si>
    <t>LT0101010</t>
  </si>
  <si>
    <t>LT0101011</t>
  </si>
  <si>
    <t>BY070101</t>
  </si>
  <si>
    <t>Гришкин парк</t>
  </si>
  <si>
    <t>BY070102</t>
  </si>
  <si>
    <t>BY070103</t>
  </si>
  <si>
    <t>BY070105</t>
  </si>
  <si>
    <t>палец на курке</t>
  </si>
  <si>
    <t>-</t>
  </si>
  <si>
    <t>Ни Чехов, ни какой иной уроженец Таганрога не произносил широко известной и близкой по смыслу фразы с упоминанием пальца на курке.</t>
  </si>
  <si>
    <t>длины</t>
  </si>
  <si>
    <t>Непонятно, что такое "стандарт длины". Длина - это абстрактный показатель, не имеющий физического смысла без указания объекта.</t>
  </si>
  <si>
    <t>единицы измерения длины</t>
  </si>
  <si>
    <t>Единиц измерения длины много, и из вопроса почти очевидно, что речь идет о единице длины. А ключевым в вопросе было понять, чего у человека два, и какая именно единица измерения лучше всего подходит к данному сценарию.</t>
  </si>
  <si>
    <t>лишний палец</t>
  </si>
  <si>
    <t>Слово "лишний" может трактоваться не только как "ненужный", но и как "сверх нормы".</t>
  </si>
  <si>
    <t>м</t>
  </si>
  <si>
    <t>Кубу никогда прежде не называли мобильным заповедником.</t>
  </si>
  <si>
    <t>автомобильный</t>
  </si>
  <si>
    <t>В силу того, что пополнение автопарка Кубы с конца 50-х осуществляется в микроскопических масштабах, а старая техника, как за ней ни ухаживай, понемногу вымирает, назвать такой "заповедник" обильным не представляется возможным.</t>
  </si>
  <si>
    <t>старых машин</t>
  </si>
  <si>
    <t>американский металлолом</t>
  </si>
  <si>
    <t>С некоторой натяжкой можно считать трофейную и подбитую технику металлоломом. Гражданской американской техники в то время во Вьетнами действительно было во много раз меньше, чем военной.</t>
  </si>
  <si>
    <t>моющее средство</t>
  </si>
  <si>
    <t>К моющим средствам относится, как ни странно, и обычное твердое мыло, которое очевидно не подходит к обоим фактам вопроса.</t>
  </si>
  <si>
    <t>флаг</t>
  </si>
  <si>
    <t>Требований по числу слов в ответе вопрос не содержит, как и нет и неверной трактовки данного ответа.</t>
  </si>
  <si>
    <t>флага</t>
  </si>
  <si>
    <t>сделать флаг</t>
  </si>
  <si>
    <t>Легкое несоответствие форме вопроса, но допускающее зачет.</t>
  </si>
  <si>
    <t>армия</t>
  </si>
  <si>
    <t>При подстановке данного ответа вместо замен полученные фразы лишены всякого смысла.</t>
  </si>
  <si>
    <t>не служить в армии</t>
  </si>
  <si>
    <t>Не служить можно в силу разных причин, но преступлением считается только отказ от службы без уважительных причин, т.е. уклонение.</t>
  </si>
  <si>
    <t>отслужить в армии</t>
  </si>
  <si>
    <t>Ответ прямо противоположен по смыслу авторскому ответу.</t>
  </si>
  <si>
    <t>Клод</t>
  </si>
  <si>
    <t>В контексте вопроса неверной трактовки данного ответа нет, таким образом, ошибку считаем орфографической и несущественной.</t>
  </si>
  <si>
    <t>подстричься</t>
  </si>
  <si>
    <t>Смысл передан, в целом, верно. Степень неточности допустима для зачета.</t>
  </si>
  <si>
    <t>постричься</t>
  </si>
  <si>
    <t>постричься налысо</t>
  </si>
  <si>
    <t>Это неоправданно жестокое требование, когда дело касается женщин, т.к. необходимости в полном сбривании волос нет ни в одном случае. Применимо к актрисе такая жесткость еще была бы понятна (работа у нее такая), но полностью лишать волос сотни рядовых сотрудниц строительной корпорации - это очевидный перебор.</t>
  </si>
  <si>
    <t>побриться налысо</t>
  </si>
  <si>
    <t>сбрить волосы</t>
  </si>
  <si>
    <t>Такая формулировка подразумевает полное удаление волос, а аргументация в пользу незачета подобных ответов приведена выше.</t>
  </si>
  <si>
    <t>побрить голову</t>
  </si>
  <si>
    <t>Писатель, который написал Пиноккио</t>
  </si>
  <si>
    <t>В формулировке вопроса не требовалось точного имени, а такой ответ команды по смыслу идентичен авторскому.</t>
  </si>
  <si>
    <t>Автор Пиноккио</t>
  </si>
  <si>
    <t>А.Н. Толстой</t>
  </si>
  <si>
    <t>У книги Толстого иная историческая подоплека, и, насколько нам известно, Толстой даже не подозревал о существовании инвалида Пиноккио Санчеса.</t>
  </si>
  <si>
    <t>пускать блинчики</t>
  </si>
  <si>
    <t>Существительное то, которое нужно. Глагол также не является заведомо неверным.</t>
  </si>
  <si>
    <t>метание блинчиков</t>
  </si>
  <si>
    <t>бросание блинчиков</t>
  </si>
  <si>
    <t>плюмбум</t>
  </si>
  <si>
    <t>Требовалось назвать элемент, а не привести обязательно его русское название, так что ответ верен.</t>
  </si>
  <si>
    <t>RU1101001</t>
  </si>
  <si>
    <t>Лисий ум</t>
  </si>
  <si>
    <t>Сыктывкар</t>
  </si>
  <si>
    <t>RU1101002</t>
  </si>
  <si>
    <t>Чеширский кот</t>
  </si>
  <si>
    <t>RU1101003</t>
  </si>
  <si>
    <t>Ультиматим</t>
  </si>
  <si>
    <t>RU3201006</t>
  </si>
  <si>
    <t>Не стоит!</t>
  </si>
  <si>
    <t xml:space="preserve"> </t>
  </si>
  <si>
    <t>Подвижные в подвижном</t>
  </si>
  <si>
    <t>Котовеки</t>
  </si>
  <si>
    <t>Стальная Выхухоль</t>
  </si>
  <si>
    <t>RU4801013</t>
  </si>
  <si>
    <t>RU4801014</t>
  </si>
  <si>
    <t>RU4801015</t>
  </si>
  <si>
    <t>Машина времени</t>
  </si>
  <si>
    <t>Чёрная молния</t>
  </si>
  <si>
    <t>RU7001009</t>
  </si>
  <si>
    <t>RU7001010</t>
  </si>
  <si>
    <t>RU3801018</t>
  </si>
  <si>
    <t>Чеширские коты</t>
  </si>
  <si>
    <t>RU3801019</t>
  </si>
  <si>
    <t>Build Dreams</t>
  </si>
  <si>
    <t>Квант</t>
  </si>
  <si>
    <t>AM0101002</t>
  </si>
  <si>
    <t>Бог Шредингера</t>
  </si>
  <si>
    <t>Е.В.А.</t>
  </si>
  <si>
    <t>RU6201004</t>
  </si>
  <si>
    <t>RU6201005</t>
  </si>
  <si>
    <t xml:space="preserve">М </t>
  </si>
  <si>
    <t xml:space="preserve">Без пяти пол пятого </t>
  </si>
  <si>
    <t>4</t>
  </si>
  <si>
    <t>6</t>
  </si>
  <si>
    <t>7</t>
  </si>
  <si>
    <t>8</t>
  </si>
  <si>
    <t>9</t>
  </si>
  <si>
    <t>10</t>
  </si>
  <si>
    <t>11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</si>
  <si>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</si>
  <si>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</si>
  <si>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</si>
  <si>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</si>
  <si>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</si>
  <si>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</si>
  <si>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</si>
  <si>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</si>
  <si>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</si>
  <si>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26</t>
  </si>
  <si>
    <t>27</t>
  </si>
  <si>
    <t>28</t>
  </si>
  <si>
    <t>29</t>
  </si>
  <si>
    <t>38</t>
  </si>
  <si>
    <t>49</t>
  </si>
  <si>
    <t>50</t>
  </si>
  <si>
    <t>59</t>
  </si>
  <si>
    <t>60</t>
  </si>
  <si>
    <t>114</t>
  </si>
  <si>
    <t>5-7</t>
  </si>
  <si>
    <t>Гришкин парк (Леди Гага Мценского уезда)</t>
  </si>
  <si>
    <t>145</t>
  </si>
  <si>
    <t>8-9</t>
  </si>
  <si>
    <t>36-37</t>
  </si>
  <si>
    <t>186</t>
  </si>
  <si>
    <t>24</t>
  </si>
  <si>
    <t>25</t>
  </si>
  <si>
    <t>44</t>
  </si>
  <si>
    <t>51</t>
  </si>
  <si>
    <t>52</t>
  </si>
  <si>
    <t>53</t>
  </si>
  <si>
    <t>61</t>
  </si>
  <si>
    <t>62</t>
  </si>
  <si>
    <t>115</t>
  </si>
  <si>
    <t>116</t>
  </si>
  <si>
    <t>129</t>
  </si>
  <si>
    <t>144</t>
  </si>
  <si>
    <t>164</t>
  </si>
  <si>
    <t>29-33</t>
  </si>
  <si>
    <t>34-35</t>
  </si>
  <si>
    <t>12</t>
  </si>
  <si>
    <t>30</t>
  </si>
  <si>
    <t>31</t>
  </si>
  <si>
    <t>12-19</t>
  </si>
  <si>
    <t>20-22</t>
  </si>
  <si>
    <t>23-28</t>
  </si>
  <si>
    <t>34-46</t>
  </si>
  <si>
    <t>47-55</t>
  </si>
  <si>
    <t>56-74</t>
  </si>
  <si>
    <t>75-95</t>
  </si>
  <si>
    <t>96-108</t>
  </si>
  <si>
    <t>109-120</t>
  </si>
  <si>
    <t>121-125</t>
  </si>
  <si>
    <t>12-14</t>
  </si>
  <si>
    <t>17-18</t>
  </si>
  <si>
    <t>31-33</t>
  </si>
  <si>
    <t>47-48</t>
  </si>
  <si>
    <t>79-81</t>
  </si>
  <si>
    <t>161-163</t>
  </si>
  <si>
    <t>165-173</t>
  </si>
  <si>
    <t>174-177</t>
  </si>
  <si>
    <t>178-181</t>
  </si>
  <si>
    <t>182-183</t>
  </si>
  <si>
    <t>184-185</t>
  </si>
  <si>
    <t>9-10</t>
  </si>
  <si>
    <t>13-14</t>
  </si>
  <si>
    <t>25-26</t>
  </si>
  <si>
    <t>27-28</t>
  </si>
  <si>
    <t>29-30</t>
  </si>
  <si>
    <t>39-40</t>
  </si>
  <si>
    <t>46-47</t>
  </si>
  <si>
    <t>55-57</t>
  </si>
  <si>
    <t>126-128</t>
  </si>
  <si>
    <t>130-135</t>
  </si>
  <si>
    <t>136-138</t>
  </si>
  <si>
    <t>139-141</t>
  </si>
  <si>
    <t>142-143</t>
  </si>
  <si>
    <t>41-45</t>
  </si>
  <si>
    <t>48</t>
  </si>
  <si>
    <t>49-50</t>
  </si>
  <si>
    <t>53-54</t>
  </si>
  <si>
    <t>58</t>
  </si>
  <si>
    <t>60-61</t>
  </si>
  <si>
    <t>63-64</t>
  </si>
  <si>
    <t>65-68</t>
  </si>
  <si>
    <t>69-71</t>
  </si>
  <si>
    <t>72</t>
  </si>
  <si>
    <t>73-76</t>
  </si>
  <si>
    <t>77</t>
  </si>
  <si>
    <t>78-80</t>
  </si>
  <si>
    <t>81-83</t>
  </si>
  <si>
    <t>84</t>
  </si>
  <si>
    <t>85-88</t>
  </si>
  <si>
    <t>89-90</t>
  </si>
  <si>
    <t>91-97</t>
  </si>
  <si>
    <t>98</t>
  </si>
  <si>
    <t>99-100</t>
  </si>
  <si>
    <t>101-103</t>
  </si>
  <si>
    <t>104</t>
  </si>
  <si>
    <t>105-107</t>
  </si>
  <si>
    <t>108-109</t>
  </si>
  <si>
    <t>110</t>
  </si>
  <si>
    <t>111-114</t>
  </si>
  <si>
    <t>117-127</t>
  </si>
  <si>
    <t>128</t>
  </si>
  <si>
    <t>129-130</t>
  </si>
  <si>
    <t>131-132</t>
  </si>
  <si>
    <t>133-135</t>
  </si>
  <si>
    <t>136-143</t>
  </si>
  <si>
    <t>144-146</t>
  </si>
  <si>
    <t>147</t>
  </si>
  <si>
    <t>148-150</t>
  </si>
  <si>
    <t>151-160</t>
  </si>
  <si>
    <t>32-33</t>
  </si>
  <si>
    <t>34-37</t>
  </si>
  <si>
    <t>38-39</t>
  </si>
  <si>
    <t>40</t>
  </si>
  <si>
    <t>41-42</t>
  </si>
  <si>
    <t>43</t>
  </si>
  <si>
    <t>45-46</t>
  </si>
  <si>
    <t>51-52</t>
  </si>
  <si>
    <t>54-56</t>
  </si>
  <si>
    <t>57-59</t>
  </si>
  <si>
    <t>63-65</t>
  </si>
  <si>
    <t>66</t>
  </si>
  <si>
    <t>67-69</t>
  </si>
  <si>
    <t>70-71</t>
  </si>
  <si>
    <t>72-74</t>
  </si>
  <si>
    <t>75</t>
  </si>
  <si>
    <t>76-78</t>
  </si>
  <si>
    <t>82-83</t>
  </si>
  <si>
    <t>85-87</t>
  </si>
  <si>
    <t>88-97</t>
  </si>
  <si>
    <t>101-102</t>
  </si>
  <si>
    <t>103-104</t>
  </si>
  <si>
    <t>105-112</t>
  </si>
  <si>
    <t>113</t>
  </si>
  <si>
    <t>115-117</t>
  </si>
  <si>
    <t>118-125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</si>
</sst>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6\4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0"/>
      <name val="Agency FB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sz val="12"/>
      <name val="Arial Narrow"/>
      <family val="2"/>
    </font>
    <font>
      <sz val="10"/>
      <color indexed="8"/>
      <name val="Agency FB"/>
      <family val="2"/>
    </font>
    <font>
      <sz val="11"/>
      <color indexed="10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1"/>
      <color indexed="8"/>
      <name val="Arial Narrow"/>
      <family val="2"/>
    </font>
    <font>
      <sz val="10"/>
      <name val="Arial Narrow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22"/>
      <name val="Agency FB"/>
      <family val="2"/>
    </font>
    <font>
      <sz val="10"/>
      <color indexed="9"/>
      <name val="Agency FB"/>
      <family val="2"/>
    </font>
    <font>
      <sz val="10"/>
      <color indexed="60"/>
      <name val="Agency FB"/>
      <family val="2"/>
    </font>
    <font>
      <sz val="8"/>
      <color indexed="60"/>
      <name val="Arial Narro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4"/>
      <color theme="1"/>
      <name val="Times New Roman"/>
      <family val="2"/>
    </font>
    <font>
      <sz val="11"/>
      <color theme="1"/>
      <name val="Arial Narrow"/>
      <family val="2"/>
    </font>
    <font>
      <sz val="10"/>
      <color theme="0" tint="-0.1499900072813034"/>
      <name val="Agency FB"/>
      <family val="2"/>
    </font>
    <font>
      <sz val="10"/>
      <color theme="0"/>
      <name val="Agency FB"/>
      <family val="2"/>
    </font>
    <font>
      <sz val="10"/>
      <color rgb="FFC00000"/>
      <name val="Agency FB"/>
      <family val="2"/>
    </font>
    <font>
      <sz val="8"/>
      <color rgb="FFC00000"/>
      <name val="Arial Narrow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A8C3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5AFFC8"/>
        <bgColor indexed="64"/>
      </patternFill>
    </fill>
    <fill>
      <patternFill patternType="solid">
        <fgColor rgb="FF9BD214"/>
        <bgColor indexed="64"/>
      </patternFill>
    </fill>
    <fill>
      <patternFill patternType="solid">
        <fgColor rgb="FFE6461E"/>
        <bgColor indexed="64"/>
      </patternFill>
    </fill>
    <fill>
      <patternFill patternType="solid">
        <fgColor rgb="FFC8FFBE"/>
        <bgColor indexed="64"/>
      </patternFill>
    </fill>
    <fill>
      <patternFill patternType="solid">
        <fgColor rgb="FF00D296"/>
        <bgColor indexed="64"/>
      </patternFill>
    </fill>
    <fill>
      <patternFill patternType="solid">
        <fgColor rgb="FF32A03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8FA96"/>
        <bgColor indexed="64"/>
      </patternFill>
    </fill>
    <fill>
      <patternFill patternType="solid">
        <fgColor rgb="FF00BE82"/>
        <bgColor indexed="64"/>
      </patternFill>
    </fill>
    <fill>
      <patternFill patternType="solid">
        <fgColor rgb="FF5F8C28"/>
        <bgColor indexed="64"/>
      </patternFill>
    </fill>
    <fill>
      <patternFill patternType="solid">
        <fgColor rgb="FFD2F08C"/>
        <bgColor indexed="64"/>
      </patternFill>
    </fill>
    <fill>
      <patternFill patternType="solid">
        <fgColor rgb="FFAFF0A0"/>
        <bgColor indexed="64"/>
      </patternFill>
    </fill>
    <fill>
      <patternFill patternType="solid">
        <fgColor rgb="FF00FA00"/>
        <bgColor indexed="64"/>
      </patternFill>
    </fill>
    <fill>
      <patternFill patternType="solid">
        <fgColor rgb="FF64FA6E"/>
        <bgColor indexed="64"/>
      </patternFill>
    </fill>
    <fill>
      <patternFill patternType="solid">
        <fgColor rgb="FF1E6E28"/>
        <bgColor indexed="64"/>
      </patternFill>
    </fill>
    <fill>
      <patternFill patternType="solid">
        <fgColor rgb="FFFFBE6E"/>
        <bgColor indexed="64"/>
      </patternFill>
    </fill>
    <fill>
      <patternFill patternType="solid">
        <fgColor rgb="FFFF643C"/>
        <bgColor indexed="64"/>
      </patternFill>
    </fill>
    <fill>
      <patternFill patternType="solid">
        <fgColor rgb="FF1EBE1E"/>
        <bgColor indexed="64"/>
      </patternFill>
    </fill>
    <fill>
      <patternFill patternType="solid">
        <fgColor rgb="FF8CBE00"/>
        <bgColor indexed="64"/>
      </patternFill>
    </fill>
    <fill>
      <patternFill patternType="solid">
        <fgColor rgb="FF1EC864"/>
        <bgColor indexed="64"/>
      </patternFill>
    </fill>
    <fill>
      <patternFill patternType="solid">
        <fgColor rgb="FFC8DC00"/>
        <bgColor indexed="64"/>
      </patternFill>
    </fill>
    <fill>
      <patternFill patternType="solid">
        <fgColor rgb="FFD2FF6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3" fillId="3" borderId="0" applyNumberFormat="0" applyBorder="0" applyAlignment="0" applyProtection="0"/>
    <xf numFmtId="0" fontId="15" fillId="20" borderId="1" applyNumberFormat="0" applyAlignment="0" applyProtection="0"/>
    <xf numFmtId="0" fontId="20" fillId="21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7" borderId="1" applyNumberFormat="0" applyAlignment="0" applyProtection="0"/>
    <xf numFmtId="0" fontId="25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232"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5" fillId="2" borderId="0" xfId="0" applyFont="1" applyFill="1" applyAlignment="1">
      <alignment/>
    </xf>
    <xf numFmtId="0" fontId="8" fillId="15" borderId="0" xfId="0" applyFont="1" applyFill="1" applyAlignment="1">
      <alignment/>
    </xf>
    <xf numFmtId="0" fontId="5" fillId="19" borderId="0" xfId="0" applyFont="1" applyFill="1" applyAlignment="1">
      <alignment/>
    </xf>
    <xf numFmtId="0" fontId="5" fillId="24" borderId="0" xfId="0" applyFont="1" applyFill="1" applyAlignment="1">
      <alignment/>
    </xf>
    <xf numFmtId="0" fontId="5" fillId="25" borderId="0" xfId="0" applyFont="1" applyFill="1" applyAlignment="1">
      <alignment/>
    </xf>
    <xf numFmtId="0" fontId="5" fillId="26" borderId="0" xfId="0" applyFont="1" applyFill="1" applyAlignment="1">
      <alignment/>
    </xf>
    <xf numFmtId="0" fontId="5" fillId="27" borderId="0" xfId="0" applyFont="1" applyFill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20" borderId="10" xfId="0" applyFont="1" applyFill="1" applyBorder="1" applyAlignment="1">
      <alignment horizontal="left"/>
    </xf>
    <xf numFmtId="0" fontId="5" fillId="20" borderId="10" xfId="0" applyFont="1" applyFill="1" applyBorder="1" applyAlignment="1">
      <alignment/>
    </xf>
    <xf numFmtId="0" fontId="4" fillId="0" borderId="0" xfId="0" applyFont="1" applyAlignment="1">
      <alignment horizontal="right" textRotation="90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10" xfId="0" applyFont="1" applyBorder="1" applyAlignment="1" applyProtection="1">
      <alignment horizontal="center" wrapText="1"/>
      <protection locked="0"/>
    </xf>
    <xf numFmtId="0" fontId="5" fillId="0" borderId="10" xfId="57" applyFont="1" applyBorder="1">
      <alignment/>
      <protection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3" fillId="0" borderId="8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43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43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43" fillId="0" borderId="1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0" borderId="8" xfId="0" applyFont="1" applyBorder="1" applyAlignment="1">
      <alignment/>
    </xf>
    <xf numFmtId="0" fontId="45" fillId="0" borderId="0" xfId="0" applyFont="1" applyAlignment="1">
      <alignment horizontal="center"/>
    </xf>
    <xf numFmtId="0" fontId="9" fillId="4" borderId="11" xfId="0" applyFont="1" applyFill="1" applyBorder="1" applyAlignment="1">
      <alignment horizontal="right"/>
    </xf>
    <xf numFmtId="0" fontId="7" fillId="4" borderId="14" xfId="0" applyFont="1" applyFill="1" applyBorder="1" applyAlignment="1">
      <alignment horizontal="center" vertical="center"/>
    </xf>
    <xf numFmtId="0" fontId="5" fillId="0" borderId="10" xfId="67" applyFont="1" applyBorder="1">
      <alignment/>
      <protection/>
    </xf>
    <xf numFmtId="0" fontId="9" fillId="4" borderId="15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49" fontId="5" fillId="20" borderId="10" xfId="0" applyNumberFormat="1" applyFont="1" applyFill="1" applyBorder="1" applyAlignment="1">
      <alignment/>
    </xf>
    <xf numFmtId="0" fontId="5" fillId="20" borderId="10" xfId="0" applyFont="1" applyFill="1" applyBorder="1" applyAlignment="1">
      <alignment horizontal="left"/>
    </xf>
    <xf numFmtId="0" fontId="5" fillId="20" borderId="10" xfId="0" applyFont="1" applyFill="1" applyBorder="1" applyAlignment="1">
      <alignment/>
    </xf>
    <xf numFmtId="0" fontId="5" fillId="20" borderId="10" xfId="0" applyNumberFormat="1" applyFont="1" applyFill="1" applyBorder="1" applyAlignment="1">
      <alignment horizontal="center"/>
    </xf>
    <xf numFmtId="0" fontId="31" fillId="20" borderId="10" xfId="0" applyNumberFormat="1" applyFont="1" applyFill="1" applyBorder="1" applyAlignment="1">
      <alignment horizontal="center"/>
    </xf>
    <xf numFmtId="0" fontId="31" fillId="0" borderId="10" xfId="0" applyNumberFormat="1" applyFont="1" applyBorder="1" applyAlignment="1">
      <alignment horizontal="center"/>
    </xf>
    <xf numFmtId="0" fontId="31" fillId="0" borderId="0" xfId="0" applyNumberFormat="1" applyFont="1" applyAlignment="1">
      <alignment horizontal="center"/>
    </xf>
    <xf numFmtId="0" fontId="0" fillId="0" borderId="8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5" fillId="0" borderId="1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 wrapText="1"/>
      <protection locked="0"/>
    </xf>
    <xf numFmtId="0" fontId="32" fillId="0" borderId="10" xfId="0" applyFont="1" applyFill="1" applyBorder="1" applyAlignment="1">
      <alignment horizontal="left"/>
    </xf>
    <xf numFmtId="0" fontId="0" fillId="0" borderId="8" xfId="0" applyFont="1" applyBorder="1" applyAlignment="1">
      <alignment horizontal="center" vertical="center"/>
    </xf>
    <xf numFmtId="0" fontId="5" fillId="0" borderId="10" xfId="67" applyFont="1" applyBorder="1" applyAlignment="1">
      <alignment horizontal="center"/>
      <protection/>
    </xf>
    <xf numFmtId="0" fontId="43" fillId="0" borderId="10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5" fillId="0" borderId="10" xfId="67" applyFont="1" applyBorder="1" applyAlignment="1">
      <alignment horizontal="left"/>
      <protection/>
    </xf>
    <xf numFmtId="0" fontId="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0" fontId="5" fillId="0" borderId="16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 applyProtection="1">
      <alignment horizontal="left" wrapText="1"/>
      <protection locked="0"/>
    </xf>
    <xf numFmtId="0" fontId="9" fillId="28" borderId="10" xfId="0" applyFont="1" applyFill="1" applyBorder="1" applyAlignment="1" applyProtection="1">
      <alignment horizontal="left"/>
      <protection locked="0"/>
    </xf>
    <xf numFmtId="0" fontId="5" fillId="28" borderId="10" xfId="0" applyFont="1" applyFill="1" applyBorder="1" applyAlignment="1" applyProtection="1">
      <alignment horizontal="left"/>
      <protection locked="0"/>
    </xf>
    <xf numFmtId="0" fontId="5" fillId="28" borderId="10" xfId="0" applyFont="1" applyFill="1" applyBorder="1" applyAlignment="1" applyProtection="1">
      <alignment/>
      <protection locked="0"/>
    </xf>
    <xf numFmtId="0" fontId="9" fillId="29" borderId="10" xfId="0" applyFont="1" applyFill="1" applyBorder="1" applyAlignment="1" applyProtection="1">
      <alignment horizontal="left"/>
      <protection locked="0"/>
    </xf>
    <xf numFmtId="0" fontId="5" fillId="29" borderId="10" xfId="0" applyFont="1" applyFill="1" applyBorder="1" applyAlignment="1" applyProtection="1">
      <alignment horizontal="left"/>
      <protection locked="0"/>
    </xf>
    <xf numFmtId="0" fontId="5" fillId="29" borderId="10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5" fillId="30" borderId="10" xfId="0" applyFont="1" applyFill="1" applyBorder="1" applyAlignment="1" applyProtection="1">
      <alignment horizontal="left"/>
      <protection locked="0"/>
    </xf>
    <xf numFmtId="0" fontId="9" fillId="30" borderId="10" xfId="0" applyFont="1" applyFill="1" applyBorder="1" applyAlignment="1" applyProtection="1">
      <alignment horizontal="left"/>
      <protection locked="0"/>
    </xf>
    <xf numFmtId="0" fontId="9" fillId="31" borderId="10" xfId="0" applyFont="1" applyFill="1" applyBorder="1" applyAlignment="1" applyProtection="1">
      <alignment horizontal="left"/>
      <protection locked="0"/>
    </xf>
    <xf numFmtId="0" fontId="5" fillId="31" borderId="10" xfId="0" applyFont="1" applyFill="1" applyBorder="1" applyAlignment="1" applyProtection="1">
      <alignment horizontal="left"/>
      <protection locked="0"/>
    </xf>
    <xf numFmtId="0" fontId="9" fillId="32" borderId="10" xfId="0" applyFont="1" applyFill="1" applyBorder="1" applyAlignment="1" applyProtection="1">
      <alignment horizontal="left"/>
      <protection locked="0"/>
    </xf>
    <xf numFmtId="0" fontId="5" fillId="32" borderId="10" xfId="0" applyFont="1" applyFill="1" applyBorder="1" applyAlignment="1" applyProtection="1">
      <alignment horizontal="left"/>
      <protection locked="0"/>
    </xf>
    <xf numFmtId="0" fontId="9" fillId="33" borderId="10" xfId="0" applyFont="1" applyFill="1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0" fontId="9" fillId="34" borderId="10" xfId="0" applyFont="1" applyFill="1" applyBorder="1" applyAlignment="1" applyProtection="1">
      <alignment horizontal="left"/>
      <protection locked="0"/>
    </xf>
    <xf numFmtId="0" fontId="5" fillId="34" borderId="10" xfId="0" applyFont="1" applyFill="1" applyBorder="1" applyAlignment="1" applyProtection="1">
      <alignment horizontal="left"/>
      <protection locked="0"/>
    </xf>
    <xf numFmtId="0" fontId="9" fillId="35" borderId="10" xfId="0" applyFont="1" applyFill="1" applyBorder="1" applyAlignment="1" applyProtection="1">
      <alignment horizontal="left"/>
      <protection locked="0"/>
    </xf>
    <xf numFmtId="0" fontId="5" fillId="35" borderId="10" xfId="0" applyFont="1" applyFill="1" applyBorder="1" applyAlignment="1" applyProtection="1">
      <alignment horizontal="left"/>
      <protection locked="0"/>
    </xf>
    <xf numFmtId="0" fontId="5" fillId="36" borderId="10" xfId="0" applyFont="1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5" fillId="36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36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 applyProtection="1">
      <alignment horizontal="left"/>
      <protection locked="0"/>
    </xf>
    <xf numFmtId="0" fontId="5" fillId="37" borderId="10" xfId="0" applyFont="1" applyFill="1" applyBorder="1" applyAlignment="1" applyProtection="1">
      <alignment horizontal="left"/>
      <protection locked="0"/>
    </xf>
    <xf numFmtId="0" fontId="9" fillId="38" borderId="10" xfId="0" applyFont="1" applyFill="1" applyBorder="1" applyAlignment="1" applyProtection="1">
      <alignment horizontal="left"/>
      <protection locked="0"/>
    </xf>
    <xf numFmtId="0" fontId="5" fillId="38" borderId="10" xfId="0" applyFont="1" applyFill="1" applyBorder="1" applyAlignment="1" applyProtection="1">
      <alignment horizontal="left"/>
      <protection locked="0"/>
    </xf>
    <xf numFmtId="0" fontId="9" fillId="39" borderId="10" xfId="0" applyFont="1" applyFill="1" applyBorder="1" applyAlignment="1" applyProtection="1">
      <alignment horizontal="left"/>
      <protection locked="0"/>
    </xf>
    <xf numFmtId="0" fontId="5" fillId="39" borderId="10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center"/>
    </xf>
    <xf numFmtId="0" fontId="9" fillId="40" borderId="10" xfId="0" applyFont="1" applyFill="1" applyBorder="1" applyAlignment="1" applyProtection="1">
      <alignment horizontal="left"/>
      <protection locked="0"/>
    </xf>
    <xf numFmtId="0" fontId="5" fillId="40" borderId="10" xfId="0" applyFont="1" applyFill="1" applyBorder="1" applyAlignment="1" applyProtection="1">
      <alignment horizontal="left"/>
      <protection locked="0"/>
    </xf>
    <xf numFmtId="0" fontId="5" fillId="40" borderId="10" xfId="0" applyFont="1" applyFill="1" applyBorder="1" applyAlignment="1">
      <alignment/>
    </xf>
    <xf numFmtId="0" fontId="5" fillId="40" borderId="10" xfId="0" applyFont="1" applyFill="1" applyBorder="1" applyAlignment="1">
      <alignment horizontal="left"/>
    </xf>
    <xf numFmtId="0" fontId="9" fillId="41" borderId="10" xfId="0" applyFont="1" applyFill="1" applyBorder="1" applyAlignment="1" applyProtection="1">
      <alignment horizontal="left"/>
      <protection locked="0"/>
    </xf>
    <xf numFmtId="0" fontId="5" fillId="41" borderId="10" xfId="0" applyFont="1" applyFill="1" applyBorder="1" applyAlignment="1" applyProtection="1">
      <alignment horizontal="left"/>
      <protection locked="0"/>
    </xf>
    <xf numFmtId="0" fontId="9" fillId="42" borderId="10" xfId="0" applyFont="1" applyFill="1" applyBorder="1" applyAlignment="1" applyProtection="1">
      <alignment horizontal="left"/>
      <protection locked="0"/>
    </xf>
    <xf numFmtId="0" fontId="5" fillId="42" borderId="10" xfId="0" applyFont="1" applyFill="1" applyBorder="1" applyAlignment="1" applyProtection="1">
      <alignment horizontal="left"/>
      <protection locked="0"/>
    </xf>
    <xf numFmtId="0" fontId="5" fillId="34" borderId="10" xfId="0" applyFont="1" applyFill="1" applyBorder="1" applyAlignment="1">
      <alignment/>
    </xf>
    <xf numFmtId="0" fontId="9" fillId="43" borderId="10" xfId="0" applyFont="1" applyFill="1" applyBorder="1" applyAlignment="1" applyProtection="1">
      <alignment horizontal="left"/>
      <protection locked="0"/>
    </xf>
    <xf numFmtId="0" fontId="5" fillId="43" borderId="10" xfId="0" applyFont="1" applyFill="1" applyBorder="1" applyAlignment="1">
      <alignment/>
    </xf>
    <xf numFmtId="0" fontId="9" fillId="44" borderId="10" xfId="0" applyFont="1" applyFill="1" applyBorder="1" applyAlignment="1" applyProtection="1">
      <alignment horizontal="left"/>
      <protection locked="0"/>
    </xf>
    <xf numFmtId="0" fontId="5" fillId="44" borderId="10" xfId="0" applyFont="1" applyFill="1" applyBorder="1" applyAlignment="1">
      <alignment/>
    </xf>
    <xf numFmtId="0" fontId="5" fillId="44" borderId="10" xfId="0" applyFont="1" applyFill="1" applyBorder="1" applyAlignment="1" applyProtection="1">
      <alignment horizontal="left"/>
      <protection locked="0"/>
    </xf>
    <xf numFmtId="0" fontId="9" fillId="45" borderId="10" xfId="0" applyFont="1" applyFill="1" applyBorder="1" applyAlignment="1" applyProtection="1">
      <alignment horizontal="left"/>
      <protection locked="0"/>
    </xf>
    <xf numFmtId="0" fontId="5" fillId="45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0" borderId="15" xfId="0" applyFont="1" applyBorder="1" applyAlignment="1">
      <alignment/>
    </xf>
    <xf numFmtId="0" fontId="43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9" fillId="46" borderId="10" xfId="0" applyFont="1" applyFill="1" applyBorder="1" applyAlignment="1" applyProtection="1">
      <alignment horizontal="left"/>
      <protection locked="0"/>
    </xf>
    <xf numFmtId="0" fontId="5" fillId="46" borderId="10" xfId="0" applyFont="1" applyFill="1" applyBorder="1" applyAlignment="1" applyProtection="1">
      <alignment horizontal="left"/>
      <protection locked="0"/>
    </xf>
    <xf numFmtId="0" fontId="5" fillId="46" borderId="10" xfId="0" applyFont="1" applyFill="1" applyBorder="1" applyAlignment="1">
      <alignment/>
    </xf>
    <xf numFmtId="0" fontId="9" fillId="47" borderId="10" xfId="0" applyFont="1" applyFill="1" applyBorder="1" applyAlignment="1" applyProtection="1">
      <alignment horizontal="left"/>
      <protection locked="0"/>
    </xf>
    <xf numFmtId="0" fontId="5" fillId="47" borderId="10" xfId="0" applyFont="1" applyFill="1" applyBorder="1" applyAlignment="1">
      <alignment/>
    </xf>
    <xf numFmtId="0" fontId="5" fillId="28" borderId="10" xfId="0" applyFont="1" applyFill="1" applyBorder="1" applyAlignment="1">
      <alignment/>
    </xf>
    <xf numFmtId="0" fontId="9" fillId="48" borderId="10" xfId="0" applyFont="1" applyFill="1" applyBorder="1" applyAlignment="1" applyProtection="1">
      <alignment horizontal="left"/>
      <protection locked="0"/>
    </xf>
    <xf numFmtId="0" fontId="5" fillId="48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9" fillId="49" borderId="10" xfId="0" applyFont="1" applyFill="1" applyBorder="1" applyAlignment="1" applyProtection="1">
      <alignment horizontal="left"/>
      <protection locked="0"/>
    </xf>
    <xf numFmtId="0" fontId="5" fillId="49" borderId="10" xfId="0" applyFont="1" applyFill="1" applyBorder="1" applyAlignment="1">
      <alignment/>
    </xf>
    <xf numFmtId="0" fontId="5" fillId="31" borderId="10" xfId="0" applyFon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3" fillId="0" borderId="18" xfId="0" applyFont="1" applyBorder="1" applyAlignment="1">
      <alignment/>
    </xf>
    <xf numFmtId="0" fontId="5" fillId="0" borderId="8" xfId="57" applyFont="1" applyBorder="1">
      <alignment/>
      <protection/>
    </xf>
    <xf numFmtId="0" fontId="0" fillId="0" borderId="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17" xfId="67" applyFont="1" applyBorder="1">
      <alignment/>
      <protection/>
    </xf>
    <xf numFmtId="0" fontId="6" fillId="0" borderId="18" xfId="0" applyFont="1" applyBorder="1" applyAlignment="1">
      <alignment/>
    </xf>
    <xf numFmtId="0" fontId="5" fillId="0" borderId="18" xfId="57" applyFont="1" applyBorder="1">
      <alignment/>
      <protection/>
    </xf>
    <xf numFmtId="0" fontId="43" fillId="0" borderId="21" xfId="0" applyFont="1" applyBorder="1" applyAlignment="1">
      <alignment/>
    </xf>
    <xf numFmtId="0" fontId="9" fillId="50" borderId="10" xfId="0" applyFont="1" applyFill="1" applyBorder="1" applyAlignment="1" applyProtection="1">
      <alignment horizontal="left"/>
      <protection locked="0"/>
    </xf>
    <xf numFmtId="0" fontId="5" fillId="50" borderId="10" xfId="0" applyFont="1" applyFill="1" applyBorder="1" applyAlignment="1">
      <alignment/>
    </xf>
    <xf numFmtId="0" fontId="9" fillId="51" borderId="10" xfId="0" applyFont="1" applyFill="1" applyBorder="1" applyAlignment="1" applyProtection="1">
      <alignment horizontal="left"/>
      <protection locked="0"/>
    </xf>
    <xf numFmtId="0" fontId="5" fillId="51" borderId="10" xfId="0" applyFont="1" applyFill="1" applyBorder="1" applyAlignment="1">
      <alignment/>
    </xf>
    <xf numFmtId="0" fontId="5" fillId="0" borderId="13" xfId="0" applyFont="1" applyBorder="1" applyAlignment="1">
      <alignment/>
    </xf>
    <xf numFmtId="0" fontId="43" fillId="0" borderId="21" xfId="0" applyFont="1" applyFill="1" applyBorder="1" applyAlignment="1">
      <alignment/>
    </xf>
    <xf numFmtId="0" fontId="31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right" textRotation="90"/>
    </xf>
    <xf numFmtId="0" fontId="5" fillId="0" borderId="23" xfId="0" applyFont="1" applyBorder="1" applyAlignment="1">
      <alignment/>
    </xf>
    <xf numFmtId="0" fontId="5" fillId="0" borderId="0" xfId="0" applyFont="1" applyAlignment="1">
      <alignment/>
    </xf>
    <xf numFmtId="0" fontId="9" fillId="4" borderId="10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9" fillId="4" borderId="10" xfId="0" applyFont="1" applyFill="1" applyBorder="1" applyAlignment="1">
      <alignment wrapText="1"/>
    </xf>
    <xf numFmtId="49" fontId="5" fillId="0" borderId="24" xfId="0" applyNumberFormat="1" applyFont="1" applyFill="1" applyBorder="1" applyAlignment="1">
      <alignment vertical="center" wrapText="1"/>
    </xf>
    <xf numFmtId="49" fontId="0" fillId="0" borderId="25" xfId="0" applyNumberFormat="1" applyFill="1" applyBorder="1" applyAlignment="1">
      <alignment vertical="center" wrapText="1"/>
    </xf>
    <xf numFmtId="49" fontId="0" fillId="0" borderId="26" xfId="0" applyNumberFormat="1" applyFill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49" fontId="0" fillId="0" borderId="23" xfId="0" applyNumberFormat="1" applyBorder="1" applyAlignment="1">
      <alignment vertical="center" wrapText="1"/>
    </xf>
    <xf numFmtId="49" fontId="0" fillId="0" borderId="27" xfId="0" applyNumberFormat="1" applyBorder="1" applyAlignment="1">
      <alignment vertical="center" wrapText="1"/>
    </xf>
    <xf numFmtId="0" fontId="5" fillId="36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5" fillId="36" borderId="11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0" fillId="0" borderId="14" xfId="0" applyNumberFormat="1" applyFill="1" applyBorder="1" applyAlignment="1">
      <alignment vertical="center" wrapText="1"/>
    </xf>
    <xf numFmtId="49" fontId="0" fillId="0" borderId="15" xfId="0" applyNumberForma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5" fillId="36" borderId="2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36" borderId="14" xfId="0" applyFill="1" applyBorder="1" applyAlignment="1">
      <alignment vertical="center" wrapText="1"/>
    </xf>
    <xf numFmtId="0" fontId="0" fillId="36" borderId="15" xfId="0" applyFill="1" applyBorder="1" applyAlignment="1">
      <alignment vertical="center" wrapText="1"/>
    </xf>
    <xf numFmtId="0" fontId="30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36" borderId="10" xfId="0" applyFon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5" fillId="0" borderId="17" xfId="0" applyFont="1" applyBorder="1" applyAlignment="1">
      <alignment/>
    </xf>
    <xf numFmtId="0" fontId="5" fillId="0" borderId="21" xfId="0" applyFont="1" applyBorder="1" applyAlignment="1">
      <alignment/>
    </xf>
    <xf numFmtId="0" fontId="43" fillId="0" borderId="18" xfId="0" applyFont="1" applyBorder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  <cellStyle name="Обычный 3" xfId="65"/>
    <cellStyle name="Обычный 4" xfId="66"/>
    <cellStyle name="Обычный 5" xfId="67"/>
    <cellStyle name="Обычный 6" xfId="68"/>
  </cellStyles>
  <dxfs count="3"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28125" style="20" bestFit="1" customWidth="1"/>
    <col min="2" max="2" width="35.421875" style="5" customWidth="1"/>
    <col min="3" max="3" width="19.00390625" style="5" customWidth="1"/>
    <col min="4" max="4" width="8.00390625" style="20" customWidth="1"/>
  </cols>
  <sheetData>
    <row r="1" spans="1:4" ht="15" customHeight="1">
      <c r="A1" s="66" t="s">
        <v>29</v>
      </c>
      <c r="B1" s="25" t="s">
        <v>0</v>
      </c>
      <c r="C1" s="25" t="s">
        <v>1</v>
      </c>
      <c r="D1" s="67" t="s">
        <v>30</v>
      </c>
    </row>
    <row r="2" spans="1:4" ht="16.5">
      <c r="A2" s="68" t="s">
        <v>446</v>
      </c>
      <c r="B2" s="82" t="s">
        <v>439</v>
      </c>
      <c r="C2" s="82" t="s">
        <v>39</v>
      </c>
      <c r="D2" s="70" t="s">
        <v>440</v>
      </c>
    </row>
    <row r="3" spans="1:4" ht="16.5">
      <c r="A3" s="78" t="s">
        <v>37</v>
      </c>
      <c r="B3" s="82" t="s">
        <v>36</v>
      </c>
      <c r="C3" s="82" t="s">
        <v>39</v>
      </c>
      <c r="D3" s="70" t="s">
        <v>440</v>
      </c>
    </row>
    <row r="4" spans="1:4" ht="16.5">
      <c r="A4" s="78" t="s">
        <v>54</v>
      </c>
      <c r="B4" s="50" t="s">
        <v>441</v>
      </c>
      <c r="C4" s="82" t="s">
        <v>45</v>
      </c>
      <c r="D4" s="70" t="s">
        <v>440</v>
      </c>
    </row>
    <row r="5" spans="1:4" ht="16.5">
      <c r="A5" s="78" t="s">
        <v>58</v>
      </c>
      <c r="B5" s="50" t="s">
        <v>57</v>
      </c>
      <c r="C5" s="50" t="s">
        <v>39</v>
      </c>
      <c r="D5" s="70" t="s">
        <v>442</v>
      </c>
    </row>
    <row r="6" spans="1:4" ht="16.5">
      <c r="A6" s="78" t="s">
        <v>38</v>
      </c>
      <c r="B6" s="50" t="s">
        <v>443</v>
      </c>
      <c r="C6" s="50" t="s">
        <v>39</v>
      </c>
      <c r="D6" s="70" t="s">
        <v>440</v>
      </c>
    </row>
    <row r="7" spans="1:4" ht="16.5">
      <c r="A7" s="78" t="s">
        <v>50</v>
      </c>
      <c r="B7" s="73" t="s">
        <v>41</v>
      </c>
      <c r="C7" s="50" t="s">
        <v>39</v>
      </c>
      <c r="D7" s="70" t="s">
        <v>440</v>
      </c>
    </row>
    <row r="8" spans="1:4" ht="16.5">
      <c r="A8" s="78" t="s">
        <v>49</v>
      </c>
      <c r="B8" s="73">
        <v>110</v>
      </c>
      <c r="C8" s="50" t="s">
        <v>39</v>
      </c>
      <c r="D8" s="70" t="s">
        <v>440</v>
      </c>
    </row>
    <row r="9" spans="1:4" ht="16.5">
      <c r="A9" s="78" t="s">
        <v>48</v>
      </c>
      <c r="B9" s="50" t="s">
        <v>40</v>
      </c>
      <c r="C9" s="50" t="s">
        <v>39</v>
      </c>
      <c r="D9" s="70" t="s">
        <v>442</v>
      </c>
    </row>
    <row r="10" spans="1:4" ht="16.5">
      <c r="A10" s="78" t="s">
        <v>53</v>
      </c>
      <c r="B10" s="50" t="s">
        <v>43</v>
      </c>
      <c r="C10" s="50" t="s">
        <v>39</v>
      </c>
      <c r="D10" s="70" t="s">
        <v>442</v>
      </c>
    </row>
    <row r="11" spans="1:4" ht="16.5">
      <c r="A11" s="78" t="s">
        <v>55</v>
      </c>
      <c r="B11" s="50" t="s">
        <v>46</v>
      </c>
      <c r="C11" s="50" t="s">
        <v>39</v>
      </c>
      <c r="D11" s="70" t="s">
        <v>440</v>
      </c>
    </row>
    <row r="12" spans="1:4" ht="16.5">
      <c r="A12" s="78" t="s">
        <v>52</v>
      </c>
      <c r="B12" s="50" t="s">
        <v>444</v>
      </c>
      <c r="C12" s="50" t="s">
        <v>39</v>
      </c>
      <c r="D12" s="70" t="s">
        <v>440</v>
      </c>
    </row>
    <row r="13" spans="1:4" ht="16.5">
      <c r="A13" s="78" t="s">
        <v>110</v>
      </c>
      <c r="B13" s="50" t="s">
        <v>101</v>
      </c>
      <c r="C13" s="50" t="s">
        <v>96</v>
      </c>
      <c r="D13" s="70" t="s">
        <v>440</v>
      </c>
    </row>
    <row r="14" spans="1:4" ht="16.5">
      <c r="A14" s="78" t="s">
        <v>106</v>
      </c>
      <c r="B14" s="50" t="s">
        <v>97</v>
      </c>
      <c r="C14" s="50" t="s">
        <v>96</v>
      </c>
      <c r="D14" s="70" t="s">
        <v>440</v>
      </c>
    </row>
    <row r="15" spans="1:4" ht="16.5">
      <c r="A15" s="78" t="s">
        <v>451</v>
      </c>
      <c r="B15" s="50" t="s">
        <v>447</v>
      </c>
      <c r="C15" s="50" t="s">
        <v>96</v>
      </c>
      <c r="D15" s="70" t="s">
        <v>440</v>
      </c>
    </row>
    <row r="16" spans="1:4" ht="16.5">
      <c r="A16" s="78" t="s">
        <v>108</v>
      </c>
      <c r="B16" s="50" t="s">
        <v>448</v>
      </c>
      <c r="C16" s="50" t="s">
        <v>96</v>
      </c>
      <c r="D16" s="70" t="s">
        <v>440</v>
      </c>
    </row>
    <row r="17" spans="1:4" ht="16.5">
      <c r="A17" s="78" t="s">
        <v>112</v>
      </c>
      <c r="B17" s="50" t="s">
        <v>103</v>
      </c>
      <c r="C17" s="50" t="s">
        <v>96</v>
      </c>
      <c r="D17" s="70" t="s">
        <v>440</v>
      </c>
    </row>
    <row r="18" spans="1:4" ht="16.5">
      <c r="A18" s="78" t="s">
        <v>452</v>
      </c>
      <c r="B18" s="50" t="s">
        <v>449</v>
      </c>
      <c r="C18" s="50" t="s">
        <v>96</v>
      </c>
      <c r="D18" s="70" t="s">
        <v>440</v>
      </c>
    </row>
    <row r="19" spans="1:4" ht="16.5">
      <c r="A19" s="78" t="s">
        <v>113</v>
      </c>
      <c r="B19" s="50" t="s">
        <v>104</v>
      </c>
      <c r="C19" s="50" t="s">
        <v>96</v>
      </c>
      <c r="D19" s="70" t="s">
        <v>440</v>
      </c>
    </row>
    <row r="20" spans="1:4" ht="16.5">
      <c r="A20" s="78" t="s">
        <v>109</v>
      </c>
      <c r="B20" s="50" t="s">
        <v>450</v>
      </c>
      <c r="C20" s="50" t="s">
        <v>96</v>
      </c>
      <c r="D20" s="70" t="s">
        <v>440</v>
      </c>
    </row>
    <row r="21" spans="1:4" ht="16.5">
      <c r="A21" s="78" t="s">
        <v>107</v>
      </c>
      <c r="B21" s="50" t="s">
        <v>98</v>
      </c>
      <c r="C21" s="50" t="s">
        <v>96</v>
      </c>
      <c r="D21" s="70" t="s">
        <v>440</v>
      </c>
    </row>
    <row r="22" spans="1:4" ht="16.5">
      <c r="A22" s="78" t="s">
        <v>312</v>
      </c>
      <c r="B22" s="50" t="s">
        <v>313</v>
      </c>
      <c r="C22" s="50" t="s">
        <v>314</v>
      </c>
      <c r="D22" s="70" t="s">
        <v>440</v>
      </c>
    </row>
    <row r="23" spans="1:4" ht="16.5">
      <c r="A23" s="78" t="s">
        <v>315</v>
      </c>
      <c r="B23" s="50" t="s">
        <v>316</v>
      </c>
      <c r="C23" s="50" t="s">
        <v>314</v>
      </c>
      <c r="D23" s="70" t="s">
        <v>442</v>
      </c>
    </row>
    <row r="24" spans="1:4" ht="16.5">
      <c r="A24" s="78" t="s">
        <v>317</v>
      </c>
      <c r="B24" s="50" t="s">
        <v>318</v>
      </c>
      <c r="C24" s="50" t="s">
        <v>314</v>
      </c>
      <c r="D24" s="70" t="s">
        <v>440</v>
      </c>
    </row>
    <row r="25" spans="1:4" ht="16.5">
      <c r="A25" s="68" t="s">
        <v>73</v>
      </c>
      <c r="B25" s="50" t="s">
        <v>62</v>
      </c>
      <c r="C25" s="50" t="s">
        <v>70</v>
      </c>
      <c r="D25" s="70" t="s">
        <v>440</v>
      </c>
    </row>
    <row r="26" spans="1:4" ht="16.5">
      <c r="A26" s="68" t="s">
        <v>76</v>
      </c>
      <c r="B26" s="50" t="s">
        <v>65</v>
      </c>
      <c r="C26" s="50" t="s">
        <v>70</v>
      </c>
      <c r="D26" s="70" t="s">
        <v>442</v>
      </c>
    </row>
    <row r="27" spans="1:4" ht="16.5">
      <c r="A27" s="68" t="s">
        <v>77</v>
      </c>
      <c r="B27" s="50" t="s">
        <v>66</v>
      </c>
      <c r="C27" s="50" t="s">
        <v>70</v>
      </c>
      <c r="D27" s="70" t="s">
        <v>442</v>
      </c>
    </row>
    <row r="28" spans="1:4" ht="16.5">
      <c r="A28" s="68" t="s">
        <v>78</v>
      </c>
      <c r="B28" s="50" t="s">
        <v>67</v>
      </c>
      <c r="C28" s="50" t="s">
        <v>70</v>
      </c>
      <c r="D28" s="70" t="s">
        <v>440</v>
      </c>
    </row>
    <row r="29" spans="1:4" ht="16.5">
      <c r="A29" s="68" t="s">
        <v>79</v>
      </c>
      <c r="B29" s="50" t="s">
        <v>68</v>
      </c>
      <c r="C29" s="50" t="s">
        <v>70</v>
      </c>
      <c r="D29" s="70" t="s">
        <v>440</v>
      </c>
    </row>
    <row r="30" spans="1:4" ht="16.5">
      <c r="A30" s="68" t="s">
        <v>80</v>
      </c>
      <c r="B30" s="50" t="s">
        <v>69</v>
      </c>
      <c r="C30" s="50" t="s">
        <v>70</v>
      </c>
      <c r="D30" s="70" t="s">
        <v>442</v>
      </c>
    </row>
    <row r="31" spans="1:4" ht="16.5">
      <c r="A31" s="68" t="s">
        <v>453</v>
      </c>
      <c r="B31" s="50" t="s">
        <v>454</v>
      </c>
      <c r="C31" s="50" t="s">
        <v>90</v>
      </c>
      <c r="D31" s="70" t="s">
        <v>440</v>
      </c>
    </row>
    <row r="32" spans="1:4" ht="16.5">
      <c r="A32" s="68" t="s">
        <v>455</v>
      </c>
      <c r="B32" s="50" t="s">
        <v>81</v>
      </c>
      <c r="C32" s="50" t="s">
        <v>90</v>
      </c>
      <c r="D32" s="70" t="s">
        <v>440</v>
      </c>
    </row>
    <row r="33" spans="1:4" ht="16.5">
      <c r="A33" s="68" t="s">
        <v>456</v>
      </c>
      <c r="B33" s="50" t="s">
        <v>82</v>
      </c>
      <c r="C33" s="50" t="s">
        <v>90</v>
      </c>
      <c r="D33" s="70" t="s">
        <v>440</v>
      </c>
    </row>
    <row r="34" spans="1:4" ht="16.5">
      <c r="A34" s="68" t="s">
        <v>457</v>
      </c>
      <c r="B34" s="50" t="s">
        <v>84</v>
      </c>
      <c r="C34" s="50" t="s">
        <v>90</v>
      </c>
      <c r="D34" s="70" t="s">
        <v>440</v>
      </c>
    </row>
    <row r="35" spans="1:4" ht="16.5">
      <c r="A35" s="68" t="s">
        <v>196</v>
      </c>
      <c r="B35" s="50" t="s">
        <v>197</v>
      </c>
      <c r="C35" s="50" t="s">
        <v>204</v>
      </c>
      <c r="D35" s="70" t="s">
        <v>440</v>
      </c>
    </row>
    <row r="36" spans="1:4" ht="16.5">
      <c r="A36" s="68" t="s">
        <v>198</v>
      </c>
      <c r="B36" s="50" t="s">
        <v>199</v>
      </c>
      <c r="C36" s="50" t="s">
        <v>204</v>
      </c>
      <c r="D36" s="70" t="s">
        <v>442</v>
      </c>
    </row>
    <row r="37" spans="1:4" ht="16.5">
      <c r="A37" s="68" t="s">
        <v>226</v>
      </c>
      <c r="B37" s="50" t="s">
        <v>227</v>
      </c>
      <c r="C37" s="50" t="s">
        <v>238</v>
      </c>
      <c r="D37" s="70" t="s">
        <v>440</v>
      </c>
    </row>
    <row r="38" spans="1:4" ht="16.5">
      <c r="A38" s="68" t="s">
        <v>224</v>
      </c>
      <c r="B38" s="50" t="s">
        <v>225</v>
      </c>
      <c r="C38" s="50" t="s">
        <v>238</v>
      </c>
      <c r="D38" s="70" t="s">
        <v>440</v>
      </c>
    </row>
    <row r="39" spans="1:4" ht="16.5">
      <c r="A39" s="68" t="s">
        <v>228</v>
      </c>
      <c r="B39" s="50" t="s">
        <v>229</v>
      </c>
      <c r="C39" s="50" t="s">
        <v>238</v>
      </c>
      <c r="D39" s="70" t="s">
        <v>442</v>
      </c>
    </row>
    <row r="40" spans="1:4" ht="16.5">
      <c r="A40" s="68" t="s">
        <v>222</v>
      </c>
      <c r="B40" s="50" t="s">
        <v>223</v>
      </c>
      <c r="C40" s="50" t="s">
        <v>238</v>
      </c>
      <c r="D40" s="70" t="s">
        <v>440</v>
      </c>
    </row>
    <row r="41" spans="1:4" ht="16.5">
      <c r="A41" s="68" t="s">
        <v>236</v>
      </c>
      <c r="B41" s="50" t="s">
        <v>237</v>
      </c>
      <c r="C41" s="50" t="s">
        <v>238</v>
      </c>
      <c r="D41" s="70" t="s">
        <v>442</v>
      </c>
    </row>
    <row r="42" spans="1:4" ht="16.5">
      <c r="A42" s="68" t="s">
        <v>246</v>
      </c>
      <c r="B42" s="50" t="s">
        <v>247</v>
      </c>
      <c r="C42" s="50" t="s">
        <v>250</v>
      </c>
      <c r="D42" s="70" t="s">
        <v>440</v>
      </c>
    </row>
    <row r="43" spans="1:4" ht="16.5">
      <c r="A43" s="68" t="s">
        <v>248</v>
      </c>
      <c r="B43" s="50" t="s">
        <v>249</v>
      </c>
      <c r="C43" s="50" t="s">
        <v>250</v>
      </c>
      <c r="D43" s="70" t="s">
        <v>440</v>
      </c>
    </row>
    <row r="44" spans="1:4" ht="16.5">
      <c r="A44" s="68" t="s">
        <v>149</v>
      </c>
      <c r="B44" s="50" t="s">
        <v>147</v>
      </c>
      <c r="C44" s="50" t="s">
        <v>151</v>
      </c>
      <c r="D44" s="70" t="s">
        <v>440</v>
      </c>
    </row>
    <row r="45" spans="1:4" ht="16.5">
      <c r="A45" s="68" t="s">
        <v>150</v>
      </c>
      <c r="B45" s="50" t="s">
        <v>148</v>
      </c>
      <c r="C45" s="50" t="s">
        <v>152</v>
      </c>
      <c r="D45" s="70" t="s">
        <v>442</v>
      </c>
    </row>
    <row r="46" spans="1:4" ht="16.5">
      <c r="A46" s="68" t="s">
        <v>509</v>
      </c>
      <c r="B46" s="50" t="s">
        <v>510</v>
      </c>
      <c r="C46" s="50" t="s">
        <v>511</v>
      </c>
      <c r="D46" s="70" t="s">
        <v>440</v>
      </c>
    </row>
    <row r="47" spans="1:4" ht="16.5">
      <c r="A47" s="68" t="s">
        <v>512</v>
      </c>
      <c r="B47" s="50" t="s">
        <v>513</v>
      </c>
      <c r="C47" s="50" t="s">
        <v>511</v>
      </c>
      <c r="D47" s="70" t="s">
        <v>442</v>
      </c>
    </row>
    <row r="48" spans="1:4" ht="16.5">
      <c r="A48" s="68" t="s">
        <v>514</v>
      </c>
      <c r="B48" s="50" t="s">
        <v>515</v>
      </c>
      <c r="C48" s="50" t="s">
        <v>511</v>
      </c>
      <c r="D48" s="70" t="s">
        <v>442</v>
      </c>
    </row>
    <row r="49" spans="1:4" ht="16.5">
      <c r="A49" s="68" t="s">
        <v>136</v>
      </c>
      <c r="B49" s="50" t="s">
        <v>137</v>
      </c>
      <c r="C49" s="50" t="s">
        <v>146</v>
      </c>
      <c r="D49" s="70" t="s">
        <v>440</v>
      </c>
    </row>
    <row r="50" spans="1:4" ht="16.5">
      <c r="A50" s="68" t="s">
        <v>138</v>
      </c>
      <c r="B50" s="50" t="s">
        <v>139</v>
      </c>
      <c r="C50" s="50" t="s">
        <v>146</v>
      </c>
      <c r="D50" s="70" t="s">
        <v>440</v>
      </c>
    </row>
    <row r="51" spans="1:4" ht="16.5">
      <c r="A51" s="68" t="s">
        <v>140</v>
      </c>
      <c r="B51" s="50" t="s">
        <v>141</v>
      </c>
      <c r="C51" s="50" t="s">
        <v>146</v>
      </c>
      <c r="D51" s="70" t="s">
        <v>440</v>
      </c>
    </row>
    <row r="52" spans="1:4" ht="16.5">
      <c r="A52" s="68" t="s">
        <v>142</v>
      </c>
      <c r="B52" s="50" t="s">
        <v>143</v>
      </c>
      <c r="C52" s="50" t="s">
        <v>146</v>
      </c>
      <c r="D52" s="70" t="s">
        <v>442</v>
      </c>
    </row>
    <row r="53" spans="1:4" ht="16.5">
      <c r="A53" s="68" t="s">
        <v>516</v>
      </c>
      <c r="B53" s="50" t="s">
        <v>517</v>
      </c>
      <c r="C53" s="50" t="s">
        <v>146</v>
      </c>
      <c r="D53" s="70" t="s">
        <v>440</v>
      </c>
    </row>
    <row r="54" spans="1:4" ht="16.5">
      <c r="A54" s="68" t="s">
        <v>179</v>
      </c>
      <c r="B54" s="50" t="s">
        <v>166</v>
      </c>
      <c r="C54" s="50" t="s">
        <v>178</v>
      </c>
      <c r="D54" s="70" t="s">
        <v>440</v>
      </c>
    </row>
    <row r="55" spans="1:4" ht="16.5">
      <c r="A55" s="68" t="s">
        <v>180</v>
      </c>
      <c r="B55" s="50" t="s">
        <v>167</v>
      </c>
      <c r="C55" s="50" t="s">
        <v>178</v>
      </c>
      <c r="D55" s="70" t="s">
        <v>440</v>
      </c>
    </row>
    <row r="56" spans="1:4" ht="16.5">
      <c r="A56" s="68" t="s">
        <v>181</v>
      </c>
      <c r="B56" s="50" t="s">
        <v>168</v>
      </c>
      <c r="C56" s="50" t="s">
        <v>178</v>
      </c>
      <c r="D56" s="70" t="s">
        <v>440</v>
      </c>
    </row>
    <row r="57" spans="1:4" ht="16.5">
      <c r="A57" s="68" t="s">
        <v>182</v>
      </c>
      <c r="B57" s="50" t="s">
        <v>169</v>
      </c>
      <c r="C57" s="50" t="s">
        <v>178</v>
      </c>
      <c r="D57" s="70" t="s">
        <v>442</v>
      </c>
    </row>
    <row r="58" spans="1:4" ht="16.5">
      <c r="A58" s="68" t="s">
        <v>183</v>
      </c>
      <c r="B58" s="50" t="s">
        <v>170</v>
      </c>
      <c r="C58" s="50" t="s">
        <v>178</v>
      </c>
      <c r="D58" s="70" t="s">
        <v>440</v>
      </c>
    </row>
    <row r="59" spans="1:4" ht="16.5">
      <c r="A59" s="68" t="s">
        <v>184</v>
      </c>
      <c r="B59" s="50" t="s">
        <v>171</v>
      </c>
      <c r="C59" s="50" t="s">
        <v>178</v>
      </c>
      <c r="D59" s="70" t="s">
        <v>440</v>
      </c>
    </row>
    <row r="60" spans="1:4" ht="16.5">
      <c r="A60" s="68" t="s">
        <v>185</v>
      </c>
      <c r="B60" s="50" t="s">
        <v>172</v>
      </c>
      <c r="C60" s="50" t="s">
        <v>178</v>
      </c>
      <c r="D60" s="70" t="s">
        <v>442</v>
      </c>
    </row>
    <row r="61" spans="1:4" ht="16.5">
      <c r="A61" s="68" t="s">
        <v>186</v>
      </c>
      <c r="B61" s="50" t="s">
        <v>173</v>
      </c>
      <c r="C61" s="50" t="s">
        <v>178</v>
      </c>
      <c r="D61" s="70" t="s">
        <v>440</v>
      </c>
    </row>
    <row r="62" spans="1:4" ht="16.5">
      <c r="A62" s="68" t="s">
        <v>187</v>
      </c>
      <c r="B62" s="50" t="s">
        <v>174</v>
      </c>
      <c r="C62" s="50" t="s">
        <v>178</v>
      </c>
      <c r="D62" s="70" t="s">
        <v>440</v>
      </c>
    </row>
    <row r="63" spans="1:4" ht="16.5">
      <c r="A63" s="68" t="s">
        <v>188</v>
      </c>
      <c r="B63" s="50" t="s">
        <v>175</v>
      </c>
      <c r="C63" s="50" t="s">
        <v>178</v>
      </c>
      <c r="D63" s="70" t="s">
        <v>440</v>
      </c>
    </row>
    <row r="64" spans="1:4" ht="16.5">
      <c r="A64" s="68" t="s">
        <v>189</v>
      </c>
      <c r="B64" s="50" t="s">
        <v>176</v>
      </c>
      <c r="C64" s="50" t="s">
        <v>178</v>
      </c>
      <c r="D64" s="70" t="s">
        <v>440</v>
      </c>
    </row>
    <row r="65" spans="1:4" ht="16.5">
      <c r="A65" s="68" t="s">
        <v>190</v>
      </c>
      <c r="B65" s="50" t="s">
        <v>177</v>
      </c>
      <c r="C65" s="50" t="s">
        <v>178</v>
      </c>
      <c r="D65" s="70" t="s">
        <v>440</v>
      </c>
    </row>
    <row r="66" spans="1:4" ht="16.5">
      <c r="A66" s="68" t="s">
        <v>522</v>
      </c>
      <c r="B66" s="50" t="s">
        <v>519</v>
      </c>
      <c r="C66" s="50" t="s">
        <v>178</v>
      </c>
      <c r="D66" s="70" t="s">
        <v>442</v>
      </c>
    </row>
    <row r="67" spans="1:4" ht="16.5">
      <c r="A67" s="68" t="s">
        <v>523</v>
      </c>
      <c r="B67" s="50" t="s">
        <v>520</v>
      </c>
      <c r="C67" s="50" t="s">
        <v>178</v>
      </c>
      <c r="D67" s="70" t="s">
        <v>440</v>
      </c>
    </row>
    <row r="68" spans="1:4" ht="16.5">
      <c r="A68" s="68" t="s">
        <v>524</v>
      </c>
      <c r="B68" s="50" t="s">
        <v>521</v>
      </c>
      <c r="C68" s="50" t="s">
        <v>178</v>
      </c>
      <c r="D68" s="70" t="s">
        <v>440</v>
      </c>
    </row>
    <row r="69" spans="1:4" ht="16.5">
      <c r="A69" s="68" t="s">
        <v>255</v>
      </c>
      <c r="B69" s="50" t="s">
        <v>251</v>
      </c>
      <c r="C69" s="50" t="s">
        <v>252</v>
      </c>
      <c r="D69" s="72" t="s">
        <v>440</v>
      </c>
    </row>
    <row r="70" spans="1:4" ht="16.5">
      <c r="A70" s="68" t="s">
        <v>256</v>
      </c>
      <c r="B70" s="50" t="s">
        <v>253</v>
      </c>
      <c r="C70" s="50" t="s">
        <v>252</v>
      </c>
      <c r="D70" s="72" t="s">
        <v>440</v>
      </c>
    </row>
    <row r="71" spans="1:4" ht="16.5">
      <c r="A71" s="68" t="s">
        <v>257</v>
      </c>
      <c r="B71" s="50" t="s">
        <v>254</v>
      </c>
      <c r="C71" s="50" t="s">
        <v>252</v>
      </c>
      <c r="D71" s="72" t="s">
        <v>440</v>
      </c>
    </row>
    <row r="72" spans="1:4" ht="16.5">
      <c r="A72" s="68" t="s">
        <v>194</v>
      </c>
      <c r="B72" s="50" t="s">
        <v>191</v>
      </c>
      <c r="C72" s="50" t="s">
        <v>192</v>
      </c>
      <c r="D72" s="72" t="s">
        <v>440</v>
      </c>
    </row>
    <row r="73" spans="1:4" ht="16.5">
      <c r="A73" s="68" t="s">
        <v>195</v>
      </c>
      <c r="B73" s="50" t="s">
        <v>193</v>
      </c>
      <c r="C73" s="50" t="s">
        <v>192</v>
      </c>
      <c r="D73" s="70" t="s">
        <v>440</v>
      </c>
    </row>
    <row r="74" spans="1:4" ht="16.5">
      <c r="A74" s="68" t="s">
        <v>214</v>
      </c>
      <c r="B74" s="50" t="s">
        <v>213</v>
      </c>
      <c r="C74" s="50" t="s">
        <v>215</v>
      </c>
      <c r="D74" s="70" t="s">
        <v>440</v>
      </c>
    </row>
    <row r="75" spans="1:4" ht="16.5">
      <c r="A75" s="68" t="s">
        <v>343</v>
      </c>
      <c r="B75" s="50" t="s">
        <v>333</v>
      </c>
      <c r="C75" s="50" t="s">
        <v>334</v>
      </c>
      <c r="D75" s="70" t="s">
        <v>442</v>
      </c>
    </row>
    <row r="76" spans="1:4" ht="16.5">
      <c r="A76" s="68" t="s">
        <v>344</v>
      </c>
      <c r="B76" s="50" t="s">
        <v>335</v>
      </c>
      <c r="C76" s="50" t="s">
        <v>334</v>
      </c>
      <c r="D76" s="70" t="s">
        <v>442</v>
      </c>
    </row>
    <row r="77" spans="1:4" ht="16.5">
      <c r="A77" s="68" t="s">
        <v>345</v>
      </c>
      <c r="B77" s="50" t="s">
        <v>336</v>
      </c>
      <c r="C77" s="50" t="s">
        <v>334</v>
      </c>
      <c r="D77" s="70" t="s">
        <v>440</v>
      </c>
    </row>
    <row r="78" spans="1:4" ht="16.5">
      <c r="A78" s="68" t="s">
        <v>346</v>
      </c>
      <c r="B78" s="50" t="s">
        <v>337</v>
      </c>
      <c r="C78" s="50" t="s">
        <v>334</v>
      </c>
      <c r="D78" s="70" t="s">
        <v>440</v>
      </c>
    </row>
    <row r="79" spans="1:4" ht="16.5">
      <c r="A79" s="68" t="s">
        <v>527</v>
      </c>
      <c r="B79" s="50" t="s">
        <v>525</v>
      </c>
      <c r="C79" s="50" t="s">
        <v>334</v>
      </c>
      <c r="D79" s="70" t="s">
        <v>440</v>
      </c>
    </row>
    <row r="80" spans="1:4" ht="16.5">
      <c r="A80" s="68" t="s">
        <v>528</v>
      </c>
      <c r="B80" s="50" t="s">
        <v>526</v>
      </c>
      <c r="C80" s="50" t="s">
        <v>334</v>
      </c>
      <c r="D80" s="70" t="s">
        <v>440</v>
      </c>
    </row>
    <row r="81" spans="1:4" ht="16.5">
      <c r="A81" s="68" t="s">
        <v>273</v>
      </c>
      <c r="B81" s="50" t="s">
        <v>274</v>
      </c>
      <c r="C81" s="50" t="s">
        <v>275</v>
      </c>
      <c r="D81" s="70" t="s">
        <v>440</v>
      </c>
    </row>
    <row r="82" spans="1:4" ht="16.5">
      <c r="A82" s="68" t="s">
        <v>280</v>
      </c>
      <c r="B82" s="50" t="s">
        <v>281</v>
      </c>
      <c r="C82" s="50" t="s">
        <v>275</v>
      </c>
      <c r="D82" s="70" t="s">
        <v>440</v>
      </c>
    </row>
    <row r="83" spans="1:4" ht="16.5">
      <c r="A83" s="68" t="s">
        <v>286</v>
      </c>
      <c r="B83" s="50" t="s">
        <v>287</v>
      </c>
      <c r="C83" s="50" t="s">
        <v>275</v>
      </c>
      <c r="D83" s="70" t="s">
        <v>440</v>
      </c>
    </row>
    <row r="84" spans="1:4" ht="16.5">
      <c r="A84" s="68" t="s">
        <v>290</v>
      </c>
      <c r="B84" s="50" t="s">
        <v>291</v>
      </c>
      <c r="C84" s="50" t="s">
        <v>275</v>
      </c>
      <c r="D84" s="70" t="s">
        <v>440</v>
      </c>
    </row>
    <row r="85" spans="1:4" ht="16.5">
      <c r="A85" s="68" t="s">
        <v>304</v>
      </c>
      <c r="B85" s="50" t="s">
        <v>305</v>
      </c>
      <c r="C85" s="50" t="s">
        <v>275</v>
      </c>
      <c r="D85" s="70" t="s">
        <v>442</v>
      </c>
    </row>
    <row r="86" spans="1:4" ht="16.5">
      <c r="A86" s="68" t="s">
        <v>529</v>
      </c>
      <c r="B86" s="50" t="s">
        <v>530</v>
      </c>
      <c r="C86" s="50" t="s">
        <v>275</v>
      </c>
      <c r="D86" s="70" t="s">
        <v>442</v>
      </c>
    </row>
    <row r="87" spans="1:4" ht="16.5">
      <c r="A87" s="68" t="s">
        <v>531</v>
      </c>
      <c r="B87" s="50" t="s">
        <v>532</v>
      </c>
      <c r="C87" s="50" t="s">
        <v>275</v>
      </c>
      <c r="D87" s="70" t="s">
        <v>442</v>
      </c>
    </row>
    <row r="88" spans="1:4" ht="16.5">
      <c r="A88" s="68" t="s">
        <v>534</v>
      </c>
      <c r="B88" s="50" t="s">
        <v>533</v>
      </c>
      <c r="C88" s="50" t="s">
        <v>310</v>
      </c>
      <c r="D88" s="70" t="s">
        <v>440</v>
      </c>
    </row>
    <row r="89" spans="1:4" ht="16.5">
      <c r="A89" s="68" t="s">
        <v>358</v>
      </c>
      <c r="B89" s="50" t="s">
        <v>354</v>
      </c>
      <c r="C89" s="50" t="s">
        <v>355</v>
      </c>
      <c r="D89" s="70" t="s">
        <v>442</v>
      </c>
    </row>
    <row r="90" spans="1:4" ht="16.5">
      <c r="A90" s="68" t="s">
        <v>359</v>
      </c>
      <c r="B90" s="50" t="s">
        <v>356</v>
      </c>
      <c r="C90" s="50" t="s">
        <v>355</v>
      </c>
      <c r="D90" s="70" t="s">
        <v>440</v>
      </c>
    </row>
    <row r="91" spans="1:4" ht="16.5">
      <c r="A91" s="68" t="s">
        <v>537</v>
      </c>
      <c r="B91" s="50" t="s">
        <v>535</v>
      </c>
      <c r="C91" s="50" t="s">
        <v>355</v>
      </c>
      <c r="D91" s="70" t="s">
        <v>440</v>
      </c>
    </row>
    <row r="92" spans="1:4" ht="16.5">
      <c r="A92" s="68" t="s">
        <v>538</v>
      </c>
      <c r="B92" s="50" t="s">
        <v>536</v>
      </c>
      <c r="C92" s="50" t="s">
        <v>355</v>
      </c>
      <c r="D92" s="70" t="s">
        <v>442</v>
      </c>
    </row>
    <row r="93" spans="1:4" ht="16.5">
      <c r="A93" s="68" t="s">
        <v>218</v>
      </c>
      <c r="B93" s="50" t="s">
        <v>216</v>
      </c>
      <c r="C93" s="50" t="s">
        <v>220</v>
      </c>
      <c r="D93" s="70" t="s">
        <v>440</v>
      </c>
    </row>
    <row r="94" spans="1:4" ht="16.5">
      <c r="A94" s="68" t="s">
        <v>219</v>
      </c>
      <c r="B94" s="50" t="s">
        <v>217</v>
      </c>
      <c r="C94" s="50" t="s">
        <v>220</v>
      </c>
      <c r="D94" s="70" t="s">
        <v>442</v>
      </c>
    </row>
    <row r="95" spans="1:4" ht="16.5">
      <c r="A95" s="68" t="s">
        <v>330</v>
      </c>
      <c r="B95" s="50" t="s">
        <v>326</v>
      </c>
      <c r="C95" s="50" t="s">
        <v>327</v>
      </c>
      <c r="D95" s="70" t="s">
        <v>442</v>
      </c>
    </row>
    <row r="96" spans="1:4" ht="16.5">
      <c r="A96" s="68" t="s">
        <v>331</v>
      </c>
      <c r="B96" s="50" t="s">
        <v>328</v>
      </c>
      <c r="C96" s="50" t="s">
        <v>327</v>
      </c>
      <c r="D96" s="70" t="s">
        <v>440</v>
      </c>
    </row>
    <row r="97" spans="1:4" ht="16.5">
      <c r="A97" s="68" t="s">
        <v>332</v>
      </c>
      <c r="B97" s="50" t="s">
        <v>329</v>
      </c>
      <c r="C97" s="50" t="s">
        <v>327</v>
      </c>
      <c r="D97" s="70" t="s">
        <v>539</v>
      </c>
    </row>
    <row r="98" spans="1:4" ht="16.5">
      <c r="A98" s="68" t="s">
        <v>272</v>
      </c>
      <c r="B98" s="50" t="s">
        <v>270</v>
      </c>
      <c r="C98" s="50" t="s">
        <v>271</v>
      </c>
      <c r="D98" s="72" t="s">
        <v>442</v>
      </c>
    </row>
    <row r="99" spans="1:4" ht="16.5">
      <c r="A99" s="68" t="s">
        <v>321</v>
      </c>
      <c r="B99" s="50" t="s">
        <v>540</v>
      </c>
      <c r="C99" s="50" t="s">
        <v>323</v>
      </c>
      <c r="D99" s="71" t="s">
        <v>440</v>
      </c>
    </row>
    <row r="100" spans="1:4" ht="16.5">
      <c r="A100" s="68" t="s">
        <v>324</v>
      </c>
      <c r="B100" s="50" t="s">
        <v>325</v>
      </c>
      <c r="C100" s="50" t="s">
        <v>323</v>
      </c>
      <c r="D100" s="71" t="s">
        <v>442</v>
      </c>
    </row>
    <row r="101" spans="1:4" ht="16.5">
      <c r="A101" s="68" t="s">
        <v>116</v>
      </c>
      <c r="B101" s="50" t="s">
        <v>117</v>
      </c>
      <c r="C101" s="50" t="s">
        <v>135</v>
      </c>
      <c r="D101" s="71" t="s">
        <v>440</v>
      </c>
    </row>
    <row r="102" spans="1:4" ht="16.5">
      <c r="A102" s="68" t="s">
        <v>118</v>
      </c>
      <c r="B102" s="50" t="s">
        <v>119</v>
      </c>
      <c r="C102" s="50" t="s">
        <v>135</v>
      </c>
      <c r="D102" s="71" t="s">
        <v>442</v>
      </c>
    </row>
    <row r="103" spans="1:4" ht="16.5">
      <c r="A103" s="68" t="s">
        <v>120</v>
      </c>
      <c r="B103" s="50" t="s">
        <v>121</v>
      </c>
      <c r="C103" s="50" t="s">
        <v>135</v>
      </c>
      <c r="D103" s="71" t="s">
        <v>440</v>
      </c>
    </row>
    <row r="104" spans="1:4" ht="16.5">
      <c r="A104" s="68" t="s">
        <v>122</v>
      </c>
      <c r="B104" s="50" t="s">
        <v>123</v>
      </c>
      <c r="C104" s="50" t="s">
        <v>135</v>
      </c>
      <c r="D104" s="71" t="s">
        <v>440</v>
      </c>
    </row>
    <row r="105" spans="1:4" ht="16.5">
      <c r="A105" s="68" t="s">
        <v>124</v>
      </c>
      <c r="B105" s="50" t="s">
        <v>125</v>
      </c>
      <c r="C105" s="50" t="s">
        <v>135</v>
      </c>
      <c r="D105" s="71" t="s">
        <v>440</v>
      </c>
    </row>
    <row r="106" spans="1:4" ht="16.5">
      <c r="A106" s="68" t="s">
        <v>126</v>
      </c>
      <c r="B106" s="50" t="s">
        <v>127</v>
      </c>
      <c r="C106" s="50" t="s">
        <v>135</v>
      </c>
      <c r="D106" s="71" t="s">
        <v>442</v>
      </c>
    </row>
    <row r="107" spans="1:4" ht="16.5">
      <c r="A107" s="68" t="s">
        <v>130</v>
      </c>
      <c r="B107" s="50" t="s">
        <v>131</v>
      </c>
      <c r="C107" s="50" t="s">
        <v>135</v>
      </c>
      <c r="D107" s="71" t="s">
        <v>440</v>
      </c>
    </row>
    <row r="108" spans="1:4" ht="16.5">
      <c r="A108" s="68" t="s">
        <v>132</v>
      </c>
      <c r="B108" s="50" t="s">
        <v>98</v>
      </c>
      <c r="C108" s="50" t="s">
        <v>135</v>
      </c>
      <c r="D108" s="71" t="s">
        <v>440</v>
      </c>
    </row>
    <row r="109" spans="1:4" ht="16.5">
      <c r="A109" s="68" t="s">
        <v>268</v>
      </c>
      <c r="B109" s="50" t="s">
        <v>133</v>
      </c>
      <c r="C109" s="50" t="s">
        <v>135</v>
      </c>
      <c r="D109" s="71" t="s">
        <v>442</v>
      </c>
    </row>
    <row r="110" spans="1:4" ht="16.5">
      <c r="A110" s="68" t="s">
        <v>269</v>
      </c>
      <c r="B110" s="50" t="s">
        <v>134</v>
      </c>
      <c r="C110" s="50" t="s">
        <v>135</v>
      </c>
      <c r="D110" s="71" t="s">
        <v>442</v>
      </c>
    </row>
    <row r="111" spans="1:4" ht="16.5">
      <c r="A111" s="68" t="s">
        <v>71</v>
      </c>
      <c r="B111" s="50" t="s">
        <v>59</v>
      </c>
      <c r="C111" s="50" t="s">
        <v>60</v>
      </c>
      <c r="D111" s="71" t="s">
        <v>442</v>
      </c>
    </row>
    <row r="112" spans="1:4" ht="16.5">
      <c r="A112" s="68" t="s">
        <v>72</v>
      </c>
      <c r="B112" s="50" t="s">
        <v>61</v>
      </c>
      <c r="C112" s="50" t="s">
        <v>60</v>
      </c>
      <c r="D112" s="71" t="s">
        <v>440</v>
      </c>
    </row>
    <row r="113" spans="1:4" ht="16.5">
      <c r="A113" s="68" t="s">
        <v>153</v>
      </c>
      <c r="B113" s="50" t="s">
        <v>154</v>
      </c>
      <c r="C113" s="50" t="s">
        <v>165</v>
      </c>
      <c r="D113" s="71" t="s">
        <v>442</v>
      </c>
    </row>
    <row r="114" spans="1:4" ht="16.5">
      <c r="A114" s="68" t="s">
        <v>155</v>
      </c>
      <c r="B114" s="50" t="s">
        <v>156</v>
      </c>
      <c r="C114" s="50" t="s">
        <v>165</v>
      </c>
      <c r="D114" s="71" t="s">
        <v>442</v>
      </c>
    </row>
    <row r="115" spans="1:4" ht="16.5">
      <c r="A115" s="68" t="s">
        <v>157</v>
      </c>
      <c r="B115" s="50" t="s">
        <v>158</v>
      </c>
      <c r="C115" s="50" t="s">
        <v>165</v>
      </c>
      <c r="D115" s="71" t="s">
        <v>442</v>
      </c>
    </row>
    <row r="116" spans="1:4" ht="16.5">
      <c r="A116" s="68" t="s">
        <v>159</v>
      </c>
      <c r="B116" s="50" t="s">
        <v>160</v>
      </c>
      <c r="C116" s="50" t="s">
        <v>165</v>
      </c>
      <c r="D116" s="71" t="s">
        <v>440</v>
      </c>
    </row>
    <row r="117" spans="1:4" ht="16.5">
      <c r="A117" s="68" t="s">
        <v>163</v>
      </c>
      <c r="B117" s="50" t="s">
        <v>164</v>
      </c>
      <c r="C117" s="50" t="s">
        <v>165</v>
      </c>
      <c r="D117" s="71" t="s">
        <v>440</v>
      </c>
    </row>
    <row r="118" spans="1:4" ht="16.5">
      <c r="A118" s="68" t="s">
        <v>371</v>
      </c>
      <c r="B118" s="50" t="s">
        <v>364</v>
      </c>
      <c r="C118" s="50" t="s">
        <v>362</v>
      </c>
      <c r="D118" s="71" t="s">
        <v>440</v>
      </c>
    </row>
    <row r="119" spans="1:4" ht="16.5">
      <c r="A119" s="68" t="s">
        <v>372</v>
      </c>
      <c r="B119" s="50" t="s">
        <v>365</v>
      </c>
      <c r="C119" s="50" t="s">
        <v>362</v>
      </c>
      <c r="D119" s="71" t="s">
        <v>440</v>
      </c>
    </row>
    <row r="120" spans="1:4" ht="16.5">
      <c r="A120" s="68" t="s">
        <v>373</v>
      </c>
      <c r="B120" s="50" t="s">
        <v>366</v>
      </c>
      <c r="C120" s="50" t="s">
        <v>362</v>
      </c>
      <c r="D120" s="71" t="s">
        <v>440</v>
      </c>
    </row>
    <row r="121" spans="1:4" ht="16.5">
      <c r="A121" s="68" t="s">
        <v>375</v>
      </c>
      <c r="B121" s="50" t="s">
        <v>368</v>
      </c>
      <c r="C121" s="50" t="s">
        <v>362</v>
      </c>
      <c r="D121" s="71" t="s">
        <v>442</v>
      </c>
    </row>
    <row r="122" spans="1:4" ht="16.5">
      <c r="A122" s="68" t="s">
        <v>396</v>
      </c>
      <c r="B122" s="50" t="s">
        <v>386</v>
      </c>
      <c r="C122" s="50" t="s">
        <v>387</v>
      </c>
      <c r="D122" s="72" t="s">
        <v>440</v>
      </c>
    </row>
    <row r="123" spans="1:4" ht="16.5">
      <c r="A123" s="68" t="s">
        <v>399</v>
      </c>
      <c r="B123" s="50" t="s">
        <v>390</v>
      </c>
      <c r="C123" s="50" t="s">
        <v>387</v>
      </c>
      <c r="D123" s="72" t="s">
        <v>440</v>
      </c>
    </row>
    <row r="124" spans="1:4" ht="16.5">
      <c r="A124" s="68" t="s">
        <v>400</v>
      </c>
      <c r="B124" s="50" t="s">
        <v>391</v>
      </c>
      <c r="C124" s="50" t="s">
        <v>387</v>
      </c>
      <c r="D124" s="72" t="s">
        <v>442</v>
      </c>
    </row>
    <row r="125" spans="1:4" ht="16.5">
      <c r="A125" s="68" t="s">
        <v>402</v>
      </c>
      <c r="B125" s="50" t="s">
        <v>393</v>
      </c>
      <c r="C125" s="50" t="s">
        <v>387</v>
      </c>
      <c r="D125" s="72" t="s">
        <v>440</v>
      </c>
    </row>
    <row r="126" spans="1:4" ht="16.5">
      <c r="A126" s="78" t="s">
        <v>385</v>
      </c>
      <c r="B126" s="50" t="s">
        <v>383</v>
      </c>
      <c r="C126" s="50" t="s">
        <v>384</v>
      </c>
      <c r="D126" s="72" t="s">
        <v>440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39"/>
  <sheetViews>
    <sheetView zoomScalePageLayoutView="0" workbookViewId="0" topLeftCell="A1">
      <pane ySplit="2" topLeftCell="A24" activePane="bottomLeft" state="frozen"/>
      <selection pane="topLeft" activeCell="A1" sqref="A1"/>
      <selection pane="bottomLeft" activeCell="A1" sqref="A1"/>
    </sheetView>
  </sheetViews>
  <sheetFormatPr defaultColWidth="9.140625" defaultRowHeight="15" outlineLevelCol="1"/>
  <cols>
    <col min="1" max="1" width="10.00390625" style="5" customWidth="1"/>
    <col min="2" max="2" width="35.00390625" style="4" bestFit="1" customWidth="1"/>
    <col min="3" max="3" width="16.57421875" style="5" customWidth="1"/>
    <col min="4" max="4" width="6.00390625" style="5" customWidth="1"/>
    <col min="5" max="19" width="2.7109375" style="5" customWidth="1" outlineLevel="1"/>
    <col min="20" max="20" width="7.28125" style="5" customWidth="1"/>
    <col min="21" max="35" width="2.7109375" style="5" customWidth="1" outlineLevel="1"/>
    <col min="36" max="36" width="7.28125" style="5" customWidth="1"/>
    <col min="37" max="37" width="9.140625" style="5" customWidth="1" collapsed="1"/>
    <col min="38" max="40" width="9.140625" style="5" customWidth="1"/>
    <col min="41" max="41" width="8.28125" style="5" customWidth="1"/>
    <col min="42" max="42" width="6.7109375" style="20" customWidth="1"/>
    <col min="43" max="43" width="0.85546875" style="20" customWidth="1"/>
    <col min="44" max="44" width="6.7109375" style="21" customWidth="1"/>
    <col min="45" max="16384" width="9.140625" style="5" customWidth="1"/>
  </cols>
  <sheetData>
    <row r="1" spans="1:36" ht="16.5">
      <c r="A1" s="3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</row>
    <row r="2" spans="1:36" ht="16.5">
      <c r="A2" s="53" t="s">
        <v>29</v>
      </c>
      <c r="B2" s="17" t="s">
        <v>5</v>
      </c>
      <c r="C2" s="18" t="s">
        <v>1</v>
      </c>
      <c r="D2" s="18" t="s">
        <v>6</v>
      </c>
      <c r="E2" s="18">
        <v>1</v>
      </c>
      <c r="F2" s="18">
        <v>2</v>
      </c>
      <c r="G2" s="18">
        <v>3</v>
      </c>
      <c r="H2" s="18">
        <v>4</v>
      </c>
      <c r="I2" s="18">
        <v>5</v>
      </c>
      <c r="J2" s="18">
        <v>6</v>
      </c>
      <c r="K2" s="18">
        <v>7</v>
      </c>
      <c r="L2" s="18">
        <v>8</v>
      </c>
      <c r="M2" s="18">
        <v>9</v>
      </c>
      <c r="N2" s="18">
        <v>10</v>
      </c>
      <c r="O2" s="18">
        <v>11</v>
      </c>
      <c r="P2" s="18">
        <v>12</v>
      </c>
      <c r="Q2" s="18">
        <v>13</v>
      </c>
      <c r="R2" s="18">
        <v>14</v>
      </c>
      <c r="S2" s="18">
        <v>15</v>
      </c>
      <c r="T2" s="18" t="s">
        <v>2</v>
      </c>
      <c r="U2" s="18">
        <v>16</v>
      </c>
      <c r="V2" s="18">
        <v>17</v>
      </c>
      <c r="W2" s="18">
        <v>18</v>
      </c>
      <c r="X2" s="18">
        <v>19</v>
      </c>
      <c r="Y2" s="18">
        <v>20</v>
      </c>
      <c r="Z2" s="18">
        <v>21</v>
      </c>
      <c r="AA2" s="18">
        <v>22</v>
      </c>
      <c r="AB2" s="18">
        <v>23</v>
      </c>
      <c r="AC2" s="18">
        <v>24</v>
      </c>
      <c r="AD2" s="18">
        <v>25</v>
      </c>
      <c r="AE2" s="18">
        <v>26</v>
      </c>
      <c r="AF2" s="18">
        <v>27</v>
      </c>
      <c r="AG2" s="18">
        <v>28</v>
      </c>
      <c r="AH2" s="18">
        <v>29</v>
      </c>
      <c r="AI2" s="18">
        <v>30</v>
      </c>
      <c r="AJ2" s="18" t="s">
        <v>3</v>
      </c>
    </row>
    <row r="3" spans="1:36" ht="16.5">
      <c r="A3" s="130" t="str">
        <f>Команды!A88</f>
        <v>AM0101002</v>
      </c>
      <c r="B3" s="131" t="str">
        <f>Команды!B88</f>
        <v>Квант</v>
      </c>
      <c r="C3" s="131" t="str">
        <f>Команды!C88</f>
        <v>Ереван</v>
      </c>
      <c r="D3" s="6">
        <f aca="true" t="shared" si="0" ref="D3:D34">T3+AJ3</f>
        <v>4</v>
      </c>
      <c r="E3" s="150"/>
      <c r="F3" s="150"/>
      <c r="G3" s="150"/>
      <c r="H3" s="150"/>
      <c r="I3" s="150"/>
      <c r="J3" s="150"/>
      <c r="K3" s="60" t="s">
        <v>445</v>
      </c>
      <c r="L3" s="150"/>
      <c r="M3" s="60" t="s">
        <v>445</v>
      </c>
      <c r="N3" s="150"/>
      <c r="O3" s="150"/>
      <c r="P3" s="150"/>
      <c r="Q3" s="150"/>
      <c r="R3" s="33"/>
      <c r="S3" s="150"/>
      <c r="T3" s="6">
        <f aca="true" t="shared" si="1" ref="T3:T34">COUNTIF(E3:S3,"+")</f>
        <v>2</v>
      </c>
      <c r="U3" s="150"/>
      <c r="V3" s="150"/>
      <c r="W3" s="150"/>
      <c r="X3" s="60" t="s">
        <v>445</v>
      </c>
      <c r="Y3" s="150"/>
      <c r="Z3" s="60" t="s">
        <v>445</v>
      </c>
      <c r="AA3" s="150"/>
      <c r="AB3" s="150"/>
      <c r="AC3" s="150"/>
      <c r="AD3" s="150"/>
      <c r="AE3" s="150"/>
      <c r="AF3" s="150"/>
      <c r="AG3" s="150"/>
      <c r="AH3" s="150"/>
      <c r="AI3" s="150"/>
      <c r="AJ3" s="6">
        <f aca="true" t="shared" si="2" ref="AJ3:AJ34">COUNTIF(U3:AI3,"+")</f>
        <v>2</v>
      </c>
    </row>
    <row r="4" spans="1:36" ht="16.5">
      <c r="A4" s="138" t="str">
        <f>Команды!A101</f>
        <v>BY0501002</v>
      </c>
      <c r="B4" s="140" t="str">
        <f>Команды!B101</f>
        <v>Криптонит</v>
      </c>
      <c r="C4" s="140" t="str">
        <f>Команды!C101</f>
        <v>Борисов</v>
      </c>
      <c r="D4" s="6">
        <f t="shared" si="0"/>
        <v>1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46"/>
      <c r="S4" s="156" t="s">
        <v>445</v>
      </c>
      <c r="T4" s="6">
        <f t="shared" si="1"/>
        <v>1</v>
      </c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6">
        <f t="shared" si="2"/>
        <v>0</v>
      </c>
    </row>
    <row r="5" spans="1:36" ht="16.5">
      <c r="A5" s="138" t="str">
        <f>Команды!A102</f>
        <v>BY0501003</v>
      </c>
      <c r="B5" s="140" t="str">
        <f>Команды!B102</f>
        <v>Анчутки</v>
      </c>
      <c r="C5" s="140" t="str">
        <f>Команды!C102</f>
        <v>Борисов</v>
      </c>
      <c r="D5" s="6">
        <f t="shared" si="0"/>
        <v>3</v>
      </c>
      <c r="E5" s="146"/>
      <c r="F5" s="146"/>
      <c r="G5" s="146"/>
      <c r="H5" s="146"/>
      <c r="I5" s="156"/>
      <c r="J5" s="146"/>
      <c r="K5" s="146"/>
      <c r="L5" s="146" t="s">
        <v>445</v>
      </c>
      <c r="M5" s="146"/>
      <c r="N5" s="157"/>
      <c r="O5" s="157"/>
      <c r="P5" s="157"/>
      <c r="Q5" s="159"/>
      <c r="R5" s="146"/>
      <c r="S5" s="146" t="s">
        <v>445</v>
      </c>
      <c r="T5" s="6">
        <f t="shared" si="1"/>
        <v>2</v>
      </c>
      <c r="U5" s="146"/>
      <c r="V5" s="146"/>
      <c r="W5" s="156"/>
      <c r="X5" s="146"/>
      <c r="Y5" s="146"/>
      <c r="Z5" s="156"/>
      <c r="AA5" s="146"/>
      <c r="AB5" s="146" t="s">
        <v>445</v>
      </c>
      <c r="AC5" s="146"/>
      <c r="AD5" s="146"/>
      <c r="AE5" s="146"/>
      <c r="AF5" s="146"/>
      <c r="AG5" s="146"/>
      <c r="AH5" s="146"/>
      <c r="AI5" s="146"/>
      <c r="AJ5" s="6">
        <f t="shared" si="2"/>
        <v>1</v>
      </c>
    </row>
    <row r="6" spans="1:36" ht="16.5">
      <c r="A6" s="138" t="str">
        <f>Команды!A103</f>
        <v>BY0501004</v>
      </c>
      <c r="B6" s="140" t="str">
        <f>Команды!B103</f>
        <v>Рыжие орлы</v>
      </c>
      <c r="C6" s="140" t="str">
        <f>Команды!C103</f>
        <v>Борисов</v>
      </c>
      <c r="D6" s="6">
        <f t="shared" si="0"/>
        <v>2</v>
      </c>
      <c r="E6" s="156"/>
      <c r="F6" s="146"/>
      <c r="G6" s="156" t="s">
        <v>445</v>
      </c>
      <c r="H6" s="146"/>
      <c r="I6" s="156"/>
      <c r="J6" s="146"/>
      <c r="K6" s="146"/>
      <c r="L6" s="156"/>
      <c r="M6" s="146"/>
      <c r="N6" s="146"/>
      <c r="O6" s="146"/>
      <c r="P6" s="146"/>
      <c r="Q6" s="146"/>
      <c r="R6" s="146"/>
      <c r="S6" s="161" t="s">
        <v>445</v>
      </c>
      <c r="T6" s="6">
        <f t="shared" si="1"/>
        <v>2</v>
      </c>
      <c r="U6" s="146"/>
      <c r="V6" s="146"/>
      <c r="W6" s="156"/>
      <c r="X6" s="156"/>
      <c r="Y6" s="146"/>
      <c r="Z6" s="156"/>
      <c r="AA6" s="146"/>
      <c r="AB6" s="146"/>
      <c r="AC6" s="146"/>
      <c r="AD6" s="146"/>
      <c r="AE6" s="146"/>
      <c r="AF6" s="156"/>
      <c r="AG6" s="146"/>
      <c r="AH6" s="146"/>
      <c r="AI6" s="146"/>
      <c r="AJ6" s="6">
        <f t="shared" si="2"/>
        <v>0</v>
      </c>
    </row>
    <row r="7" spans="1:36" ht="16.5">
      <c r="A7" s="138" t="str">
        <f>Команды!A104</f>
        <v>BY0501005</v>
      </c>
      <c r="B7" s="140" t="str">
        <f>Команды!B104</f>
        <v>Оранжевый зигзаг</v>
      </c>
      <c r="C7" s="140" t="str">
        <f>Команды!C104</f>
        <v>Борисов</v>
      </c>
      <c r="D7" s="6">
        <f t="shared" si="0"/>
        <v>3</v>
      </c>
      <c r="E7" s="146"/>
      <c r="F7" s="146"/>
      <c r="G7" s="15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 t="s">
        <v>445</v>
      </c>
      <c r="S7" s="161"/>
      <c r="T7" s="6">
        <f t="shared" si="1"/>
        <v>1</v>
      </c>
      <c r="U7" s="146"/>
      <c r="V7" s="146"/>
      <c r="W7" s="156"/>
      <c r="X7" s="156" t="s">
        <v>445</v>
      </c>
      <c r="Y7" s="146"/>
      <c r="Z7" s="146"/>
      <c r="AA7" s="146" t="s">
        <v>445</v>
      </c>
      <c r="AB7" s="156"/>
      <c r="AC7" s="146"/>
      <c r="AD7" s="146"/>
      <c r="AE7" s="146"/>
      <c r="AF7" s="146"/>
      <c r="AG7" s="146"/>
      <c r="AH7" s="146"/>
      <c r="AI7" s="146"/>
      <c r="AJ7" s="6">
        <f t="shared" si="2"/>
        <v>2</v>
      </c>
    </row>
    <row r="8" spans="1:36" ht="16.5">
      <c r="A8" s="138" t="str">
        <f>Команды!A105</f>
        <v>BY0501006</v>
      </c>
      <c r="B8" s="140" t="str">
        <f>Команды!B105</f>
        <v>Нейтрино</v>
      </c>
      <c r="C8" s="140" t="str">
        <f>Команды!C105</f>
        <v>Борисов</v>
      </c>
      <c r="D8" s="6">
        <f t="shared" si="0"/>
        <v>1</v>
      </c>
      <c r="E8" s="156"/>
      <c r="F8" s="146"/>
      <c r="G8" s="156"/>
      <c r="H8" s="146"/>
      <c r="I8" s="146"/>
      <c r="J8" s="146"/>
      <c r="K8" s="156"/>
      <c r="L8" s="146"/>
      <c r="M8" s="146"/>
      <c r="N8" s="146"/>
      <c r="O8" s="146"/>
      <c r="P8" s="146"/>
      <c r="Q8" s="146"/>
      <c r="R8" s="146"/>
      <c r="S8" s="161"/>
      <c r="T8" s="6">
        <f t="shared" si="1"/>
        <v>0</v>
      </c>
      <c r="U8" s="146"/>
      <c r="V8" s="146"/>
      <c r="W8" s="156"/>
      <c r="X8" s="146"/>
      <c r="Y8" s="156"/>
      <c r="Z8" s="156"/>
      <c r="AA8" s="146"/>
      <c r="AB8" s="146" t="s">
        <v>445</v>
      </c>
      <c r="AC8" s="146"/>
      <c r="AD8" s="146"/>
      <c r="AE8" s="146"/>
      <c r="AF8" s="146"/>
      <c r="AG8" s="156"/>
      <c r="AH8" s="146"/>
      <c r="AI8" s="156"/>
      <c r="AJ8" s="6">
        <f t="shared" si="2"/>
        <v>1</v>
      </c>
    </row>
    <row r="9" spans="1:36" ht="16.5">
      <c r="A9" s="138" t="str">
        <f>Команды!A106</f>
        <v>BY0501007</v>
      </c>
      <c r="B9" s="140" t="str">
        <f>Команды!B106</f>
        <v>ДЭКОС</v>
      </c>
      <c r="C9" s="140" t="str">
        <f>Команды!C106</f>
        <v>Борисов</v>
      </c>
      <c r="D9" s="6">
        <f t="shared" si="0"/>
        <v>3</v>
      </c>
      <c r="E9" s="146"/>
      <c r="F9" s="146"/>
      <c r="G9" s="156"/>
      <c r="H9" s="146"/>
      <c r="I9" s="146"/>
      <c r="J9" s="146"/>
      <c r="K9" s="146"/>
      <c r="L9" s="146"/>
      <c r="M9" s="146"/>
      <c r="N9" s="158"/>
      <c r="O9" s="158"/>
      <c r="P9" s="158"/>
      <c r="Q9" s="160"/>
      <c r="R9" s="146"/>
      <c r="S9" s="156"/>
      <c r="T9" s="6">
        <f t="shared" si="1"/>
        <v>0</v>
      </c>
      <c r="U9" s="146"/>
      <c r="V9" s="146"/>
      <c r="W9" s="156"/>
      <c r="X9" s="156" t="s">
        <v>445</v>
      </c>
      <c r="Y9" s="156"/>
      <c r="Z9" s="146"/>
      <c r="AA9" s="146" t="s">
        <v>445</v>
      </c>
      <c r="AB9" s="156" t="s">
        <v>445</v>
      </c>
      <c r="AC9" s="146"/>
      <c r="AD9" s="146"/>
      <c r="AE9" s="146"/>
      <c r="AF9" s="146"/>
      <c r="AG9" s="146"/>
      <c r="AH9" s="146"/>
      <c r="AI9" s="146"/>
      <c r="AJ9" s="6">
        <f t="shared" si="2"/>
        <v>3</v>
      </c>
    </row>
    <row r="10" spans="1:36" ht="16.5">
      <c r="A10" s="138" t="str">
        <f>Команды!A107</f>
        <v>BY0501009</v>
      </c>
      <c r="B10" s="140" t="str">
        <f>Команды!B107</f>
        <v>Arctic bison</v>
      </c>
      <c r="C10" s="140" t="str">
        <f>Команды!C107</f>
        <v>Борисов</v>
      </c>
      <c r="D10" s="6">
        <f t="shared" si="0"/>
        <v>0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56"/>
      <c r="R10" s="146"/>
      <c r="S10" s="146"/>
      <c r="T10" s="6">
        <f t="shared" si="1"/>
        <v>0</v>
      </c>
      <c r="U10" s="146"/>
      <c r="V10" s="146"/>
      <c r="W10" s="156"/>
      <c r="X10" s="146"/>
      <c r="Y10" s="146"/>
      <c r="Z10" s="146"/>
      <c r="AA10" s="146"/>
      <c r="AB10" s="156"/>
      <c r="AC10" s="146"/>
      <c r="AD10" s="146"/>
      <c r="AE10" s="146"/>
      <c r="AF10" s="146"/>
      <c r="AG10" s="146"/>
      <c r="AH10" s="146"/>
      <c r="AI10" s="146"/>
      <c r="AJ10" s="6">
        <f t="shared" si="2"/>
        <v>0</v>
      </c>
    </row>
    <row r="11" spans="1:36" ht="16.5">
      <c r="A11" s="138" t="str">
        <f>Команды!A108</f>
        <v>BY0501010</v>
      </c>
      <c r="B11" s="140" t="str">
        <f>Команды!B108</f>
        <v>Эврика</v>
      </c>
      <c r="C11" s="140" t="str">
        <f>Команды!C108</f>
        <v>Борисов</v>
      </c>
      <c r="D11" s="6">
        <f t="shared" si="0"/>
        <v>8</v>
      </c>
      <c r="E11" s="146"/>
      <c r="F11" s="146" t="s">
        <v>445</v>
      </c>
      <c r="G11" s="156" t="s">
        <v>445</v>
      </c>
      <c r="H11" s="146"/>
      <c r="I11" s="146"/>
      <c r="J11" s="146"/>
      <c r="K11" s="146"/>
      <c r="L11" s="146"/>
      <c r="M11" s="146"/>
      <c r="N11" s="146"/>
      <c r="O11" s="146"/>
      <c r="P11" s="146"/>
      <c r="Q11" s="156"/>
      <c r="R11" s="146" t="s">
        <v>445</v>
      </c>
      <c r="S11" s="146" t="s">
        <v>445</v>
      </c>
      <c r="T11" s="6">
        <f t="shared" si="1"/>
        <v>4</v>
      </c>
      <c r="U11" s="146"/>
      <c r="V11" s="146"/>
      <c r="W11" s="156"/>
      <c r="X11" s="156" t="s">
        <v>445</v>
      </c>
      <c r="Y11" s="146"/>
      <c r="Z11" s="156"/>
      <c r="AA11" s="146" t="s">
        <v>445</v>
      </c>
      <c r="AB11" s="156" t="s">
        <v>445</v>
      </c>
      <c r="AC11" s="146"/>
      <c r="AD11" s="146"/>
      <c r="AE11" s="146"/>
      <c r="AF11" s="146"/>
      <c r="AG11" s="146" t="s">
        <v>445</v>
      </c>
      <c r="AH11" s="146"/>
      <c r="AI11" s="146"/>
      <c r="AJ11" s="6">
        <f t="shared" si="2"/>
        <v>4</v>
      </c>
    </row>
    <row r="12" spans="1:36" ht="16.5">
      <c r="A12" s="138" t="str">
        <f>Команды!A109</f>
        <v>BY0501011</v>
      </c>
      <c r="B12" s="140" t="str">
        <f>Команды!B109</f>
        <v>Котелок идей</v>
      </c>
      <c r="C12" s="140" t="str">
        <f>Команды!C109</f>
        <v>Борисов</v>
      </c>
      <c r="D12" s="6">
        <f t="shared" si="0"/>
        <v>0</v>
      </c>
      <c r="E12" s="156"/>
      <c r="F12" s="146"/>
      <c r="G12" s="156"/>
      <c r="H12" s="146"/>
      <c r="I12" s="146"/>
      <c r="J12" s="146"/>
      <c r="K12" s="146"/>
      <c r="L12" s="146"/>
      <c r="M12" s="146"/>
      <c r="N12" s="146"/>
      <c r="O12" s="146"/>
      <c r="P12" s="156"/>
      <c r="Q12" s="156"/>
      <c r="R12" s="156"/>
      <c r="S12" s="146"/>
      <c r="T12" s="6">
        <f t="shared" si="1"/>
        <v>0</v>
      </c>
      <c r="U12" s="146"/>
      <c r="V12" s="156"/>
      <c r="W12" s="156"/>
      <c r="X12" s="146"/>
      <c r="Y12" s="146"/>
      <c r="Z12" s="156"/>
      <c r="AA12" s="146"/>
      <c r="AB12" s="146"/>
      <c r="AC12" s="146"/>
      <c r="AD12" s="146"/>
      <c r="AE12" s="146"/>
      <c r="AF12" s="146"/>
      <c r="AG12" s="146"/>
      <c r="AH12" s="146"/>
      <c r="AI12" s="146"/>
      <c r="AJ12" s="6">
        <f t="shared" si="2"/>
        <v>0</v>
      </c>
    </row>
    <row r="13" spans="1:36" ht="16.5">
      <c r="A13" s="138" t="str">
        <f>Команды!A110</f>
        <v>BY0501012</v>
      </c>
      <c r="B13" s="139" t="str">
        <f>Команды!B110</f>
        <v>Stravita</v>
      </c>
      <c r="C13" s="139" t="str">
        <f>Команды!C110</f>
        <v>Борисов</v>
      </c>
      <c r="D13" s="6">
        <f t="shared" si="0"/>
        <v>2</v>
      </c>
      <c r="E13" s="156"/>
      <c r="F13" s="146"/>
      <c r="G13" s="156"/>
      <c r="H13" s="146"/>
      <c r="I13" s="146"/>
      <c r="J13" s="146"/>
      <c r="K13" s="156"/>
      <c r="L13" s="146"/>
      <c r="M13" s="146"/>
      <c r="N13" s="146"/>
      <c r="O13" s="146"/>
      <c r="P13" s="146"/>
      <c r="Q13" s="156"/>
      <c r="R13" s="146"/>
      <c r="S13" s="146"/>
      <c r="T13" s="6">
        <f t="shared" si="1"/>
        <v>0</v>
      </c>
      <c r="U13" s="146"/>
      <c r="V13" s="146"/>
      <c r="W13" s="156"/>
      <c r="X13" s="146"/>
      <c r="Y13" s="146"/>
      <c r="Z13" s="156"/>
      <c r="AA13" s="146"/>
      <c r="AB13" s="156" t="s">
        <v>445</v>
      </c>
      <c r="AC13" s="146"/>
      <c r="AD13" s="146"/>
      <c r="AE13" s="146"/>
      <c r="AF13" s="156"/>
      <c r="AG13" s="146" t="s">
        <v>445</v>
      </c>
      <c r="AH13" s="146"/>
      <c r="AI13" s="156"/>
      <c r="AJ13" s="6">
        <f t="shared" si="2"/>
        <v>2</v>
      </c>
    </row>
    <row r="14" spans="1:44" ht="16.5">
      <c r="A14" s="138" t="str">
        <f>Команды!A93</f>
        <v>BY0502001</v>
      </c>
      <c r="B14" s="139" t="str">
        <f>Команды!B93</f>
        <v>Солярис</v>
      </c>
      <c r="C14" s="139" t="str">
        <f>Команды!C93</f>
        <v>Жодино</v>
      </c>
      <c r="D14" s="6">
        <f t="shared" si="0"/>
        <v>18</v>
      </c>
      <c r="E14" s="33" t="s">
        <v>445</v>
      </c>
      <c r="F14" s="33"/>
      <c r="G14" s="33"/>
      <c r="H14" s="33" t="s">
        <v>445</v>
      </c>
      <c r="I14" s="33" t="s">
        <v>445</v>
      </c>
      <c r="J14" s="33"/>
      <c r="K14" s="33" t="s">
        <v>445</v>
      </c>
      <c r="L14" s="33"/>
      <c r="M14" s="33" t="s">
        <v>445</v>
      </c>
      <c r="N14" s="33" t="s">
        <v>445</v>
      </c>
      <c r="O14" s="33" t="s">
        <v>445</v>
      </c>
      <c r="P14" s="33"/>
      <c r="Q14" s="33" t="s">
        <v>445</v>
      </c>
      <c r="R14" s="33" t="s">
        <v>445</v>
      </c>
      <c r="S14" s="33" t="s">
        <v>445</v>
      </c>
      <c r="T14" s="6">
        <f t="shared" si="1"/>
        <v>10</v>
      </c>
      <c r="U14" s="33"/>
      <c r="V14" s="33" t="s">
        <v>445</v>
      </c>
      <c r="W14" s="33"/>
      <c r="X14" s="33" t="s">
        <v>445</v>
      </c>
      <c r="Y14" s="33" t="s">
        <v>445</v>
      </c>
      <c r="Z14" s="33" t="s">
        <v>445</v>
      </c>
      <c r="AA14" s="33" t="s">
        <v>445</v>
      </c>
      <c r="AB14" s="33" t="s">
        <v>445</v>
      </c>
      <c r="AC14" s="33"/>
      <c r="AD14" s="33"/>
      <c r="AE14" s="33" t="s">
        <v>445</v>
      </c>
      <c r="AF14" s="33"/>
      <c r="AG14" s="33"/>
      <c r="AH14" s="33"/>
      <c r="AI14" s="33" t="s">
        <v>445</v>
      </c>
      <c r="AJ14" s="6">
        <f t="shared" si="2"/>
        <v>8</v>
      </c>
      <c r="AP14" s="27"/>
      <c r="AQ14" s="27"/>
      <c r="AR14" s="28"/>
    </row>
    <row r="15" spans="1:44" ht="16.5">
      <c r="A15" s="138" t="str">
        <f>Команды!A94</f>
        <v>BY0502002</v>
      </c>
      <c r="B15" s="140" t="str">
        <f>Команды!B94</f>
        <v>Нестандарты</v>
      </c>
      <c r="C15" s="140" t="str">
        <f>Команды!C94</f>
        <v>Жодино</v>
      </c>
      <c r="D15" s="6">
        <f t="shared" si="0"/>
        <v>12</v>
      </c>
      <c r="E15" s="33"/>
      <c r="F15" s="33"/>
      <c r="G15" s="33"/>
      <c r="H15" s="33" t="s">
        <v>445</v>
      </c>
      <c r="I15" s="33"/>
      <c r="J15" s="33"/>
      <c r="K15" s="33" t="s">
        <v>445</v>
      </c>
      <c r="L15" s="33" t="s">
        <v>445</v>
      </c>
      <c r="M15" s="33"/>
      <c r="N15" s="33"/>
      <c r="O15" s="33" t="s">
        <v>445</v>
      </c>
      <c r="P15" s="33"/>
      <c r="Q15" s="33" t="s">
        <v>445</v>
      </c>
      <c r="R15" s="33" t="s">
        <v>445</v>
      </c>
      <c r="S15" s="33"/>
      <c r="T15" s="6">
        <f t="shared" si="1"/>
        <v>6</v>
      </c>
      <c r="U15" s="33"/>
      <c r="V15" s="33" t="s">
        <v>445</v>
      </c>
      <c r="W15" s="33" t="s">
        <v>445</v>
      </c>
      <c r="X15" s="33"/>
      <c r="Y15" s="33" t="s">
        <v>445</v>
      </c>
      <c r="Z15" s="33"/>
      <c r="AA15" s="33" t="s">
        <v>445</v>
      </c>
      <c r="AB15" s="33" t="s">
        <v>445</v>
      </c>
      <c r="AC15" s="33"/>
      <c r="AD15" s="33"/>
      <c r="AE15" s="33" t="s">
        <v>445</v>
      </c>
      <c r="AF15" s="33"/>
      <c r="AG15" s="33"/>
      <c r="AH15" s="33"/>
      <c r="AI15" s="33"/>
      <c r="AJ15" s="6">
        <f t="shared" si="2"/>
        <v>6</v>
      </c>
      <c r="AP15" s="27"/>
      <c r="AQ15" s="27"/>
      <c r="AR15" s="28"/>
    </row>
    <row r="16" spans="1:44" ht="16.5">
      <c r="A16" s="94" t="str">
        <f>Команды!A31</f>
        <v>BY070101</v>
      </c>
      <c r="B16" s="95" t="str">
        <f>Команды!B31</f>
        <v>Гришкин парк</v>
      </c>
      <c r="C16" s="95" t="str">
        <f>Команды!C31</f>
        <v>Минск</v>
      </c>
      <c r="D16" s="6">
        <f t="shared" si="0"/>
        <v>14</v>
      </c>
      <c r="E16" s="33" t="s">
        <v>445</v>
      </c>
      <c r="F16" s="33"/>
      <c r="G16" s="33" t="s">
        <v>445</v>
      </c>
      <c r="H16" s="33"/>
      <c r="I16" s="33"/>
      <c r="J16" s="33"/>
      <c r="K16" s="33" t="s">
        <v>445</v>
      </c>
      <c r="L16" s="33"/>
      <c r="M16" s="33" t="s">
        <v>445</v>
      </c>
      <c r="N16" s="33" t="s">
        <v>445</v>
      </c>
      <c r="O16" s="33"/>
      <c r="P16" s="33" t="s">
        <v>445</v>
      </c>
      <c r="Q16" s="33" t="s">
        <v>445</v>
      </c>
      <c r="R16" s="33"/>
      <c r="S16" s="33" t="s">
        <v>445</v>
      </c>
      <c r="T16" s="6">
        <f t="shared" si="1"/>
        <v>8</v>
      </c>
      <c r="U16" s="33"/>
      <c r="V16" s="33" t="s">
        <v>445</v>
      </c>
      <c r="W16" s="33" t="s">
        <v>445</v>
      </c>
      <c r="X16" s="33"/>
      <c r="Y16" s="33"/>
      <c r="Z16" s="33"/>
      <c r="AA16" s="33" t="s">
        <v>445</v>
      </c>
      <c r="AB16" s="33" t="s">
        <v>445</v>
      </c>
      <c r="AC16" s="33" t="s">
        <v>445</v>
      </c>
      <c r="AD16" s="33"/>
      <c r="AE16" s="33" t="s">
        <v>445</v>
      </c>
      <c r="AF16" s="33"/>
      <c r="AG16" s="33"/>
      <c r="AH16" s="33"/>
      <c r="AI16" s="33"/>
      <c r="AJ16" s="6">
        <f t="shared" si="2"/>
        <v>6</v>
      </c>
      <c r="AP16" s="27"/>
      <c r="AQ16" s="27"/>
      <c r="AR16" s="28"/>
    </row>
    <row r="17" spans="1:44" ht="16.5">
      <c r="A17" s="94" t="str">
        <f>Команды!A32</f>
        <v>BY070102</v>
      </c>
      <c r="B17" s="95" t="str">
        <f>Команды!B32</f>
        <v>Радужные варежки</v>
      </c>
      <c r="C17" s="95" t="str">
        <f>Команды!C32</f>
        <v>Минск</v>
      </c>
      <c r="D17" s="6">
        <f t="shared" si="0"/>
        <v>4</v>
      </c>
      <c r="E17" s="33"/>
      <c r="F17" s="33"/>
      <c r="G17" s="33"/>
      <c r="H17" s="33" t="s">
        <v>445</v>
      </c>
      <c r="I17" s="33" t="s">
        <v>445</v>
      </c>
      <c r="J17" s="33"/>
      <c r="K17" s="33" t="s">
        <v>445</v>
      </c>
      <c r="L17" s="33"/>
      <c r="M17" s="33"/>
      <c r="N17" s="33"/>
      <c r="O17" s="33"/>
      <c r="P17" s="33"/>
      <c r="Q17" s="33"/>
      <c r="R17" s="33"/>
      <c r="S17" s="33"/>
      <c r="T17" s="6">
        <f t="shared" si="1"/>
        <v>3</v>
      </c>
      <c r="U17" s="33"/>
      <c r="V17" s="33"/>
      <c r="W17" s="33" t="s">
        <v>445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6">
        <f t="shared" si="2"/>
        <v>1</v>
      </c>
      <c r="AP17" s="27"/>
      <c r="AQ17" s="27"/>
      <c r="AR17" s="28"/>
    </row>
    <row r="18" spans="1:44" ht="16.5">
      <c r="A18" s="94" t="str">
        <f>Команды!A33</f>
        <v>BY070103</v>
      </c>
      <c r="B18" s="95" t="str">
        <f>Команды!B33</f>
        <v>ОК, Гегель</v>
      </c>
      <c r="C18" s="95" t="str">
        <f>Команды!C33</f>
        <v>Минск</v>
      </c>
      <c r="D18" s="6">
        <f t="shared" si="0"/>
        <v>6</v>
      </c>
      <c r="E18" s="33"/>
      <c r="F18" s="33" t="s">
        <v>445</v>
      </c>
      <c r="G18" s="33"/>
      <c r="H18" s="33" t="s">
        <v>445</v>
      </c>
      <c r="I18" s="33"/>
      <c r="J18" s="33"/>
      <c r="K18" s="33"/>
      <c r="L18" s="33"/>
      <c r="M18" s="33"/>
      <c r="N18" s="33"/>
      <c r="O18" s="33"/>
      <c r="P18" s="33"/>
      <c r="Q18" s="33"/>
      <c r="R18" s="33" t="s">
        <v>445</v>
      </c>
      <c r="S18" s="33" t="s">
        <v>445</v>
      </c>
      <c r="T18" s="6">
        <f t="shared" si="1"/>
        <v>4</v>
      </c>
      <c r="U18" s="33"/>
      <c r="V18" s="33"/>
      <c r="W18" s="33"/>
      <c r="X18" s="33" t="s">
        <v>445</v>
      </c>
      <c r="Y18" s="33"/>
      <c r="Z18" s="33" t="s">
        <v>445</v>
      </c>
      <c r="AA18" s="33"/>
      <c r="AB18" s="33"/>
      <c r="AC18" s="33"/>
      <c r="AD18" s="33"/>
      <c r="AE18" s="33"/>
      <c r="AF18" s="33"/>
      <c r="AG18" s="33"/>
      <c r="AH18" s="33"/>
      <c r="AI18" s="33"/>
      <c r="AJ18" s="6">
        <f t="shared" si="2"/>
        <v>2</v>
      </c>
      <c r="AP18" s="27"/>
      <c r="AQ18" s="27"/>
      <c r="AR18" s="28"/>
    </row>
    <row r="19" spans="1:44" ht="16.5">
      <c r="A19" s="94" t="str">
        <f>Команды!A34</f>
        <v>BY070105</v>
      </c>
      <c r="B19" s="95" t="str">
        <f>Команды!B34</f>
        <v>Alpen Gold</v>
      </c>
      <c r="C19" s="95" t="str">
        <f>Команды!C34</f>
        <v>Минск</v>
      </c>
      <c r="D19" s="6">
        <f t="shared" si="0"/>
        <v>10</v>
      </c>
      <c r="E19" s="33"/>
      <c r="F19" s="33" t="s">
        <v>445</v>
      </c>
      <c r="G19" s="33"/>
      <c r="H19" s="33" t="s">
        <v>445</v>
      </c>
      <c r="I19" s="33" t="s">
        <v>445</v>
      </c>
      <c r="J19" s="33"/>
      <c r="K19" s="33" t="s">
        <v>445</v>
      </c>
      <c r="L19" s="33" t="s">
        <v>445</v>
      </c>
      <c r="M19" s="33"/>
      <c r="N19" s="33"/>
      <c r="O19" s="33" t="s">
        <v>445</v>
      </c>
      <c r="P19" s="33"/>
      <c r="Q19" s="33" t="s">
        <v>445</v>
      </c>
      <c r="R19" s="33" t="s">
        <v>445</v>
      </c>
      <c r="S19" s="33" t="s">
        <v>445</v>
      </c>
      <c r="T19" s="6">
        <f t="shared" si="1"/>
        <v>9</v>
      </c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 t="s">
        <v>445</v>
      </c>
      <c r="AH19" s="33"/>
      <c r="AI19" s="33"/>
      <c r="AJ19" s="6">
        <f t="shared" si="2"/>
        <v>1</v>
      </c>
      <c r="AP19" s="27"/>
      <c r="AQ19" s="27"/>
      <c r="AR19" s="28"/>
    </row>
    <row r="20" spans="1:44" ht="16.5">
      <c r="A20" s="86" t="str">
        <f>Команды!A14</f>
        <v>LT0101002</v>
      </c>
      <c r="B20" s="87" t="str">
        <f>Команды!B14</f>
        <v>Меридиан</v>
      </c>
      <c r="C20" s="88" t="str">
        <f>Команды!C14</f>
        <v>Клайпеда</v>
      </c>
      <c r="D20" s="6">
        <f t="shared" si="0"/>
        <v>3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 t="s">
        <v>445</v>
      </c>
      <c r="S20" s="33"/>
      <c r="T20" s="6">
        <f t="shared" si="1"/>
        <v>1</v>
      </c>
      <c r="U20" s="33"/>
      <c r="V20" s="33"/>
      <c r="W20" s="33"/>
      <c r="X20" s="33" t="s">
        <v>445</v>
      </c>
      <c r="Y20" s="33"/>
      <c r="Z20" s="33"/>
      <c r="AA20" s="33"/>
      <c r="AB20" s="33" t="s">
        <v>445</v>
      </c>
      <c r="AC20" s="33"/>
      <c r="AD20" s="33"/>
      <c r="AE20" s="33"/>
      <c r="AF20" s="33"/>
      <c r="AG20" s="33"/>
      <c r="AH20" s="33"/>
      <c r="AI20" s="33"/>
      <c r="AJ20" s="6">
        <f t="shared" si="2"/>
        <v>2</v>
      </c>
      <c r="AP20" s="27"/>
      <c r="AQ20" s="27"/>
      <c r="AR20" s="28"/>
    </row>
    <row r="21" spans="1:44" ht="16.5">
      <c r="A21" s="86" t="str">
        <f>Команды!A21</f>
        <v>LT0101003</v>
      </c>
      <c r="B21" s="87" t="str">
        <f>Команды!B21</f>
        <v>Эврика</v>
      </c>
      <c r="C21" s="88" t="str">
        <f>Команды!C21</f>
        <v>Клайпеда</v>
      </c>
      <c r="D21" s="6">
        <f t="shared" si="0"/>
        <v>3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 t="s">
        <v>445</v>
      </c>
      <c r="S21" s="33"/>
      <c r="T21" s="6">
        <f t="shared" si="1"/>
        <v>1</v>
      </c>
      <c r="U21" s="33"/>
      <c r="V21" s="33"/>
      <c r="W21" s="33"/>
      <c r="X21" s="33" t="s">
        <v>445</v>
      </c>
      <c r="Y21" s="33"/>
      <c r="Z21" s="33"/>
      <c r="AA21" s="33" t="s">
        <v>445</v>
      </c>
      <c r="AB21" s="33"/>
      <c r="AC21" s="33"/>
      <c r="AD21" s="33"/>
      <c r="AE21" s="33"/>
      <c r="AF21" s="33"/>
      <c r="AG21" s="33"/>
      <c r="AH21" s="33"/>
      <c r="AI21" s="33"/>
      <c r="AJ21" s="6">
        <f t="shared" si="2"/>
        <v>2</v>
      </c>
      <c r="AP21" s="27"/>
      <c r="AQ21" s="27"/>
      <c r="AR21" s="28"/>
    </row>
    <row r="22" spans="1:44" ht="16.5">
      <c r="A22" s="86" t="str">
        <f>Команды!A16</f>
        <v>LT0101004</v>
      </c>
      <c r="B22" s="87" t="str">
        <f>Команды!B16</f>
        <v>Пэрсики (Smile)</v>
      </c>
      <c r="C22" s="88" t="str">
        <f>Команды!C16</f>
        <v>Клайпеда</v>
      </c>
      <c r="D22" s="6">
        <f t="shared" si="0"/>
        <v>1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6">
        <f t="shared" si="1"/>
        <v>0</v>
      </c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 t="s">
        <v>445</v>
      </c>
      <c r="AF22" s="33"/>
      <c r="AG22" s="33"/>
      <c r="AH22" s="33"/>
      <c r="AI22" s="33"/>
      <c r="AJ22" s="6">
        <f t="shared" si="2"/>
        <v>1</v>
      </c>
      <c r="AP22" s="27"/>
      <c r="AQ22" s="27"/>
      <c r="AR22" s="28"/>
    </row>
    <row r="23" spans="1:44" ht="16.5">
      <c r="A23" s="86" t="str">
        <f>Команды!A20</f>
        <v>LT0101005</v>
      </c>
      <c r="B23" s="87" t="str">
        <f>Команды!B20</f>
        <v>Амстердам (Панды)</v>
      </c>
      <c r="C23" s="88" t="str">
        <f>Команды!C20</f>
        <v>Клайпеда</v>
      </c>
      <c r="D23" s="6">
        <f t="shared" si="0"/>
        <v>3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6">
        <f t="shared" si="1"/>
        <v>0</v>
      </c>
      <c r="U23" s="33"/>
      <c r="V23" s="33"/>
      <c r="W23" s="33"/>
      <c r="X23" s="33" t="s">
        <v>445</v>
      </c>
      <c r="Y23" s="33"/>
      <c r="Z23" s="33"/>
      <c r="AA23" s="33" t="s">
        <v>445</v>
      </c>
      <c r="AB23" s="33"/>
      <c r="AC23" s="33"/>
      <c r="AD23" s="33"/>
      <c r="AE23" s="33" t="s">
        <v>445</v>
      </c>
      <c r="AF23" s="33"/>
      <c r="AG23" s="33"/>
      <c r="AH23" s="33"/>
      <c r="AI23" s="33"/>
      <c r="AJ23" s="6">
        <f t="shared" si="2"/>
        <v>3</v>
      </c>
      <c r="AP23" s="27"/>
      <c r="AQ23" s="27"/>
      <c r="AR23" s="28"/>
    </row>
    <row r="24" spans="1:44" ht="16.5">
      <c r="A24" s="86" t="str">
        <f>Команды!A13</f>
        <v>LT0101006</v>
      </c>
      <c r="B24" s="87" t="str">
        <f>Команды!B13</f>
        <v>Атомы</v>
      </c>
      <c r="C24" s="88" t="str">
        <f>Команды!C13</f>
        <v>Клайпеда</v>
      </c>
      <c r="D24" s="6">
        <f t="shared" si="0"/>
        <v>8</v>
      </c>
      <c r="E24" s="33"/>
      <c r="F24" s="33"/>
      <c r="G24" s="33"/>
      <c r="H24" s="33"/>
      <c r="I24" s="33" t="s">
        <v>445</v>
      </c>
      <c r="J24" s="33"/>
      <c r="K24" s="33" t="s">
        <v>445</v>
      </c>
      <c r="L24" s="33"/>
      <c r="M24" s="33"/>
      <c r="N24" s="33"/>
      <c r="O24" s="33"/>
      <c r="P24" s="33"/>
      <c r="Q24" s="33"/>
      <c r="R24" s="33" t="s">
        <v>445</v>
      </c>
      <c r="S24" s="33"/>
      <c r="T24" s="6">
        <f t="shared" si="1"/>
        <v>3</v>
      </c>
      <c r="U24" s="33"/>
      <c r="V24" s="33"/>
      <c r="W24" s="33"/>
      <c r="X24" s="33"/>
      <c r="Y24" s="33" t="s">
        <v>445</v>
      </c>
      <c r="Z24" s="33" t="s">
        <v>445</v>
      </c>
      <c r="AA24" s="33" t="s">
        <v>445</v>
      </c>
      <c r="AB24" s="33"/>
      <c r="AC24" s="33"/>
      <c r="AD24" s="33"/>
      <c r="AE24" s="33"/>
      <c r="AF24" s="33"/>
      <c r="AG24" s="33" t="s">
        <v>445</v>
      </c>
      <c r="AH24" s="33"/>
      <c r="AI24" s="33" t="s">
        <v>445</v>
      </c>
      <c r="AJ24" s="6">
        <f t="shared" si="2"/>
        <v>5</v>
      </c>
      <c r="AP24" s="27"/>
      <c r="AQ24" s="27"/>
      <c r="AR24" s="28"/>
    </row>
    <row r="25" spans="1:44" ht="16.5">
      <c r="A25" s="86" t="str">
        <f>Команды!A17</f>
        <v>LT0101008</v>
      </c>
      <c r="B25" s="87" t="str">
        <f>Команды!B17</f>
        <v>Старая гвардия </v>
      </c>
      <c r="C25" s="88" t="str">
        <f>Команды!C17</f>
        <v>Клайпеда</v>
      </c>
      <c r="D25" s="6">
        <f t="shared" si="0"/>
        <v>4</v>
      </c>
      <c r="E25" s="33"/>
      <c r="F25" s="33"/>
      <c r="G25" s="33"/>
      <c r="H25" s="33"/>
      <c r="I25" s="33"/>
      <c r="J25" s="33"/>
      <c r="K25" s="33" t="s">
        <v>445</v>
      </c>
      <c r="L25" s="33"/>
      <c r="M25" s="33"/>
      <c r="N25" s="33"/>
      <c r="O25" s="33"/>
      <c r="P25" s="33"/>
      <c r="Q25" s="33" t="s">
        <v>445</v>
      </c>
      <c r="R25" s="33" t="s">
        <v>445</v>
      </c>
      <c r="S25" s="33"/>
      <c r="T25" s="6">
        <f t="shared" si="1"/>
        <v>3</v>
      </c>
      <c r="U25" s="33"/>
      <c r="V25" s="33"/>
      <c r="W25" s="33"/>
      <c r="X25" s="33"/>
      <c r="Y25" s="33" t="s">
        <v>445</v>
      </c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6">
        <f t="shared" si="2"/>
        <v>1</v>
      </c>
      <c r="AP25" s="27"/>
      <c r="AQ25" s="27"/>
      <c r="AR25" s="28"/>
    </row>
    <row r="26" spans="1:44" ht="16.5">
      <c r="A26" s="86" t="str">
        <f>Команды!A19</f>
        <v>LT0101009</v>
      </c>
      <c r="B26" s="87" t="str">
        <f>Команды!B19</f>
        <v>Анархисты</v>
      </c>
      <c r="C26" s="88" t="str">
        <f>Команды!C19</f>
        <v>Клайпеда</v>
      </c>
      <c r="D26" s="6">
        <f t="shared" si="0"/>
        <v>10</v>
      </c>
      <c r="E26" s="33"/>
      <c r="F26" s="33"/>
      <c r="G26" s="33"/>
      <c r="H26" s="33" t="s">
        <v>445</v>
      </c>
      <c r="I26" s="33"/>
      <c r="J26" s="33"/>
      <c r="K26" s="33" t="s">
        <v>445</v>
      </c>
      <c r="L26" s="33"/>
      <c r="M26" s="33" t="s">
        <v>445</v>
      </c>
      <c r="N26" s="33"/>
      <c r="O26" s="33"/>
      <c r="P26" s="33"/>
      <c r="Q26" s="33" t="s">
        <v>445</v>
      </c>
      <c r="R26" s="33" t="s">
        <v>445</v>
      </c>
      <c r="S26" s="33"/>
      <c r="T26" s="6">
        <f t="shared" si="1"/>
        <v>5</v>
      </c>
      <c r="U26" s="33"/>
      <c r="V26" s="33" t="s">
        <v>445</v>
      </c>
      <c r="W26" s="33"/>
      <c r="X26" s="33" t="s">
        <v>445</v>
      </c>
      <c r="Y26" s="33"/>
      <c r="Z26" s="33"/>
      <c r="AA26" s="33" t="s">
        <v>445</v>
      </c>
      <c r="AB26" s="33"/>
      <c r="AC26" s="33"/>
      <c r="AD26" s="33"/>
      <c r="AE26" s="33" t="s">
        <v>445</v>
      </c>
      <c r="AF26" s="33"/>
      <c r="AG26" s="33" t="s">
        <v>445</v>
      </c>
      <c r="AH26" s="33"/>
      <c r="AI26" s="33"/>
      <c r="AJ26" s="6">
        <f t="shared" si="2"/>
        <v>5</v>
      </c>
      <c r="AP26" s="27"/>
      <c r="AQ26" s="27"/>
      <c r="AR26" s="28"/>
    </row>
    <row r="27" spans="1:44" ht="16.5">
      <c r="A27" s="86" t="str">
        <f>Команды!A15</f>
        <v>LT0101010</v>
      </c>
      <c r="B27" s="87" t="str">
        <f>Команды!B15</f>
        <v>Мальтийский орден</v>
      </c>
      <c r="C27" s="88" t="str">
        <f>Команды!C15</f>
        <v>Клайпеда</v>
      </c>
      <c r="D27" s="6">
        <f t="shared" si="0"/>
        <v>4</v>
      </c>
      <c r="E27" s="33"/>
      <c r="F27" s="33" t="s">
        <v>445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 t="s">
        <v>445</v>
      </c>
      <c r="T27" s="6">
        <f t="shared" si="1"/>
        <v>2</v>
      </c>
      <c r="U27" s="33"/>
      <c r="V27" s="33"/>
      <c r="W27" s="33"/>
      <c r="X27" s="33" t="s">
        <v>445</v>
      </c>
      <c r="Y27" s="33"/>
      <c r="Z27" s="33"/>
      <c r="AA27" s="33" t="s">
        <v>445</v>
      </c>
      <c r="AB27" s="33"/>
      <c r="AC27" s="33"/>
      <c r="AD27" s="33"/>
      <c r="AE27" s="33"/>
      <c r="AF27" s="33"/>
      <c r="AG27" s="33"/>
      <c r="AH27" s="33"/>
      <c r="AI27" s="33"/>
      <c r="AJ27" s="6">
        <f t="shared" si="2"/>
        <v>2</v>
      </c>
      <c r="AP27" s="27"/>
      <c r="AQ27" s="27"/>
      <c r="AR27" s="28"/>
    </row>
    <row r="28" spans="1:44" ht="16.5">
      <c r="A28" s="86" t="str">
        <f>Команды!A18</f>
        <v>LT0101011</v>
      </c>
      <c r="B28" s="87" t="str">
        <f>Команды!B18</f>
        <v>Гиганты мысли</v>
      </c>
      <c r="C28" s="88" t="str">
        <f>Команды!C18</f>
        <v>Клайпеда</v>
      </c>
      <c r="D28" s="6">
        <f t="shared" si="0"/>
        <v>2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6">
        <f t="shared" si="1"/>
        <v>0</v>
      </c>
      <c r="U28" s="33"/>
      <c r="V28" s="33"/>
      <c r="W28" s="33"/>
      <c r="X28" s="33"/>
      <c r="Y28" s="33"/>
      <c r="Z28" s="33" t="s">
        <v>445</v>
      </c>
      <c r="AA28" s="33" t="s">
        <v>445</v>
      </c>
      <c r="AB28" s="33"/>
      <c r="AC28" s="33"/>
      <c r="AD28" s="33"/>
      <c r="AE28" s="33"/>
      <c r="AF28" s="33"/>
      <c r="AG28" s="33"/>
      <c r="AH28" s="33"/>
      <c r="AI28" s="33"/>
      <c r="AJ28" s="6">
        <f t="shared" si="2"/>
        <v>2</v>
      </c>
      <c r="AP28" s="27"/>
      <c r="AQ28" s="27"/>
      <c r="AR28" s="28"/>
    </row>
    <row r="29" spans="1:44" ht="16.5">
      <c r="A29" s="111" t="str">
        <f>Команды!A46</f>
        <v>RU1101001</v>
      </c>
      <c r="B29" s="112" t="str">
        <f>Команды!B46</f>
        <v>Лисий ум</v>
      </c>
      <c r="C29" s="112" t="str">
        <f>Команды!C46</f>
        <v>Сыктывкар</v>
      </c>
      <c r="D29" s="6">
        <f t="shared" si="0"/>
        <v>15</v>
      </c>
      <c r="E29" s="33" t="s">
        <v>445</v>
      </c>
      <c r="F29" s="33"/>
      <c r="G29" s="33"/>
      <c r="H29" s="33"/>
      <c r="I29" s="33" t="s">
        <v>445</v>
      </c>
      <c r="J29" s="33" t="s">
        <v>445</v>
      </c>
      <c r="K29" s="33"/>
      <c r="L29" s="33" t="s">
        <v>445</v>
      </c>
      <c r="M29" s="33" t="s">
        <v>445</v>
      </c>
      <c r="N29" s="33"/>
      <c r="O29" s="33" t="s">
        <v>445</v>
      </c>
      <c r="P29" s="33"/>
      <c r="Q29" s="33" t="s">
        <v>445</v>
      </c>
      <c r="R29" s="33"/>
      <c r="S29" s="33" t="s">
        <v>445</v>
      </c>
      <c r="T29" s="6">
        <f t="shared" si="1"/>
        <v>8</v>
      </c>
      <c r="U29" s="33"/>
      <c r="V29" s="33"/>
      <c r="W29" s="33"/>
      <c r="X29" s="33" t="s">
        <v>445</v>
      </c>
      <c r="Y29" s="33" t="s">
        <v>445</v>
      </c>
      <c r="Z29" s="33" t="s">
        <v>445</v>
      </c>
      <c r="AA29" s="33" t="s">
        <v>445</v>
      </c>
      <c r="AB29" s="33" t="s">
        <v>445</v>
      </c>
      <c r="AC29" s="33"/>
      <c r="AD29" s="33"/>
      <c r="AE29" s="33" t="s">
        <v>445</v>
      </c>
      <c r="AF29" s="33"/>
      <c r="AG29" s="33" t="s">
        <v>445</v>
      </c>
      <c r="AH29" s="33"/>
      <c r="AI29" s="33"/>
      <c r="AJ29" s="6">
        <f t="shared" si="2"/>
        <v>7</v>
      </c>
      <c r="AP29" s="27"/>
      <c r="AQ29" s="27"/>
      <c r="AR29" s="28"/>
    </row>
    <row r="30" spans="1:44" ht="16.5">
      <c r="A30" s="111" t="str">
        <f>Команды!A47</f>
        <v>RU1101002</v>
      </c>
      <c r="B30" s="112" t="str">
        <f>Команды!B47</f>
        <v>Чеширский кот</v>
      </c>
      <c r="C30" s="112" t="str">
        <f>Команды!C47</f>
        <v>Сыктывкар</v>
      </c>
      <c r="D30" s="6">
        <f t="shared" si="0"/>
        <v>6</v>
      </c>
      <c r="E30" s="33"/>
      <c r="F30" s="33"/>
      <c r="G30" s="33"/>
      <c r="H30" s="33"/>
      <c r="I30" s="33" t="s">
        <v>445</v>
      </c>
      <c r="J30" s="33"/>
      <c r="K30" s="33"/>
      <c r="L30" s="33"/>
      <c r="M30" s="33"/>
      <c r="N30" s="33"/>
      <c r="O30" s="33"/>
      <c r="P30" s="33"/>
      <c r="Q30" s="33" t="s">
        <v>445</v>
      </c>
      <c r="R30" s="33" t="s">
        <v>445</v>
      </c>
      <c r="S30" s="33"/>
      <c r="T30" s="6">
        <f t="shared" si="1"/>
        <v>3</v>
      </c>
      <c r="U30" s="33"/>
      <c r="V30" s="33" t="s">
        <v>445</v>
      </c>
      <c r="W30" s="33"/>
      <c r="X30" s="33" t="s">
        <v>445</v>
      </c>
      <c r="Y30" s="33"/>
      <c r="Z30" s="33"/>
      <c r="AA30" s="33"/>
      <c r="AB30" s="33" t="s">
        <v>445</v>
      </c>
      <c r="AC30" s="33"/>
      <c r="AD30" s="33"/>
      <c r="AE30" s="33"/>
      <c r="AF30" s="33"/>
      <c r="AG30" s="33"/>
      <c r="AH30" s="33"/>
      <c r="AI30" s="33"/>
      <c r="AJ30" s="6">
        <f t="shared" si="2"/>
        <v>3</v>
      </c>
      <c r="AP30" s="27"/>
      <c r="AQ30" s="27"/>
      <c r="AR30" s="28"/>
    </row>
    <row r="31" spans="1:44" ht="16.5">
      <c r="A31" s="111" t="str">
        <f>Команды!A48</f>
        <v>RU1101003</v>
      </c>
      <c r="B31" s="112" t="str">
        <f>Команды!B48</f>
        <v>Ультиматим</v>
      </c>
      <c r="C31" s="112" t="str">
        <f>Команды!C48</f>
        <v>Сыктывкар</v>
      </c>
      <c r="D31" s="6">
        <f t="shared" si="0"/>
        <v>2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6">
        <f t="shared" si="1"/>
        <v>0</v>
      </c>
      <c r="U31" s="33"/>
      <c r="V31" s="33"/>
      <c r="W31" s="33"/>
      <c r="X31" s="33"/>
      <c r="Y31" s="33"/>
      <c r="Z31" s="33" t="s">
        <v>445</v>
      </c>
      <c r="AA31" s="33"/>
      <c r="AB31" s="33" t="s">
        <v>445</v>
      </c>
      <c r="AC31" s="33"/>
      <c r="AD31" s="33"/>
      <c r="AE31" s="33"/>
      <c r="AF31" s="33"/>
      <c r="AG31" s="33"/>
      <c r="AH31" s="33"/>
      <c r="AI31" s="33"/>
      <c r="AJ31" s="6">
        <f t="shared" si="2"/>
        <v>2</v>
      </c>
      <c r="AP31" s="27"/>
      <c r="AQ31" s="27"/>
      <c r="AR31" s="28"/>
    </row>
    <row r="32" spans="1:44" ht="16.5">
      <c r="A32" s="141" t="str">
        <f>Команды!A95</f>
        <v>RU1601001</v>
      </c>
      <c r="B32" s="142" t="str">
        <f>Команды!B95</f>
        <v>Бугагашенька</v>
      </c>
      <c r="C32" s="142" t="str">
        <f>Команды!C95</f>
        <v>Казань</v>
      </c>
      <c r="D32" s="6">
        <f t="shared" si="0"/>
        <v>10</v>
      </c>
      <c r="E32" s="33" t="s">
        <v>445</v>
      </c>
      <c r="F32" s="33"/>
      <c r="G32" s="33"/>
      <c r="H32" s="33"/>
      <c r="I32" s="33"/>
      <c r="J32" s="33"/>
      <c r="K32" s="33" t="s">
        <v>445</v>
      </c>
      <c r="L32" s="33"/>
      <c r="M32" s="33"/>
      <c r="N32" s="33"/>
      <c r="O32" s="33" t="s">
        <v>445</v>
      </c>
      <c r="P32" s="33"/>
      <c r="Q32" s="33" t="s">
        <v>445</v>
      </c>
      <c r="R32" s="33"/>
      <c r="S32" s="33" t="s">
        <v>445</v>
      </c>
      <c r="T32" s="6">
        <f t="shared" si="1"/>
        <v>5</v>
      </c>
      <c r="U32" s="33"/>
      <c r="V32" s="33" t="s">
        <v>445</v>
      </c>
      <c r="W32" s="33"/>
      <c r="X32" s="33"/>
      <c r="Y32" s="33" t="s">
        <v>445</v>
      </c>
      <c r="Z32" s="33"/>
      <c r="AA32" s="33" t="s">
        <v>445</v>
      </c>
      <c r="AB32" s="33" t="s">
        <v>445</v>
      </c>
      <c r="AC32" s="33"/>
      <c r="AD32" s="33"/>
      <c r="AE32" s="33" t="s">
        <v>445</v>
      </c>
      <c r="AF32" s="33"/>
      <c r="AG32" s="33"/>
      <c r="AH32" s="33"/>
      <c r="AI32" s="33"/>
      <c r="AJ32" s="6">
        <f t="shared" si="2"/>
        <v>5</v>
      </c>
      <c r="AP32" s="27"/>
      <c r="AQ32" s="27"/>
      <c r="AR32" s="28"/>
    </row>
    <row r="33" spans="1:44" ht="16.5">
      <c r="A33" s="141" t="str">
        <f>Команды!A96</f>
        <v>RU1601002</v>
      </c>
      <c r="B33" s="142" t="str">
        <f>Команды!B96</f>
        <v>Молодежь Казани</v>
      </c>
      <c r="C33" s="142" t="str">
        <f>Команды!C96</f>
        <v>Казань</v>
      </c>
      <c r="D33" s="6">
        <f t="shared" si="0"/>
        <v>19</v>
      </c>
      <c r="E33" s="33" t="s">
        <v>445</v>
      </c>
      <c r="F33" s="33"/>
      <c r="G33" s="33"/>
      <c r="H33" s="33"/>
      <c r="I33" s="33"/>
      <c r="J33" s="33" t="s">
        <v>445</v>
      </c>
      <c r="K33" s="33" t="s">
        <v>445</v>
      </c>
      <c r="L33" s="33" t="s">
        <v>445</v>
      </c>
      <c r="M33" s="33" t="s">
        <v>445</v>
      </c>
      <c r="N33" s="33"/>
      <c r="O33" s="33" t="s">
        <v>445</v>
      </c>
      <c r="P33" s="33" t="s">
        <v>445</v>
      </c>
      <c r="Q33" s="33" t="s">
        <v>445</v>
      </c>
      <c r="R33" s="33" t="s">
        <v>445</v>
      </c>
      <c r="S33" s="33" t="s">
        <v>445</v>
      </c>
      <c r="T33" s="6">
        <f t="shared" si="1"/>
        <v>10</v>
      </c>
      <c r="U33" s="33"/>
      <c r="V33" s="33" t="s">
        <v>445</v>
      </c>
      <c r="W33" s="33" t="s">
        <v>445</v>
      </c>
      <c r="X33" s="33"/>
      <c r="Y33" s="33" t="s">
        <v>445</v>
      </c>
      <c r="Z33" s="33"/>
      <c r="AA33" s="33" t="s">
        <v>445</v>
      </c>
      <c r="AB33" s="33" t="s">
        <v>445</v>
      </c>
      <c r="AC33" s="33"/>
      <c r="AD33" s="33" t="s">
        <v>445</v>
      </c>
      <c r="AE33" s="33" t="s">
        <v>445</v>
      </c>
      <c r="AF33" s="33"/>
      <c r="AG33" s="33" t="s">
        <v>445</v>
      </c>
      <c r="AH33" s="33"/>
      <c r="AI33" s="33" t="s">
        <v>445</v>
      </c>
      <c r="AJ33" s="6">
        <f t="shared" si="2"/>
        <v>9</v>
      </c>
      <c r="AP33" s="27"/>
      <c r="AQ33" s="27"/>
      <c r="AR33" s="28"/>
    </row>
    <row r="34" spans="1:36" ht="16.5">
      <c r="A34" s="141" t="str">
        <f>Команды!A97</f>
        <v>RU1601003</v>
      </c>
      <c r="B34" s="142" t="str">
        <f>Команды!B97</f>
        <v>РАДА</v>
      </c>
      <c r="C34" s="142" t="str">
        <f>Команды!C97</f>
        <v>Казань</v>
      </c>
      <c r="D34" s="6">
        <f t="shared" si="0"/>
        <v>10</v>
      </c>
      <c r="E34" s="33" t="s">
        <v>445</v>
      </c>
      <c r="F34" s="33"/>
      <c r="G34" s="33"/>
      <c r="H34" s="33"/>
      <c r="I34" s="33"/>
      <c r="J34" s="33"/>
      <c r="K34" s="33" t="s">
        <v>445</v>
      </c>
      <c r="L34" s="33" t="s">
        <v>445</v>
      </c>
      <c r="M34" s="33"/>
      <c r="N34" s="33"/>
      <c r="O34" s="33" t="s">
        <v>445</v>
      </c>
      <c r="P34" s="33"/>
      <c r="Q34" s="33" t="s">
        <v>445</v>
      </c>
      <c r="R34" s="33"/>
      <c r="S34" s="33" t="s">
        <v>445</v>
      </c>
      <c r="T34" s="6">
        <f t="shared" si="1"/>
        <v>6</v>
      </c>
      <c r="U34" s="33"/>
      <c r="V34" s="33" t="s">
        <v>445</v>
      </c>
      <c r="W34" s="33"/>
      <c r="X34" s="33"/>
      <c r="Y34" s="33" t="s">
        <v>445</v>
      </c>
      <c r="Z34" s="33"/>
      <c r="AA34" s="33"/>
      <c r="AB34" s="33" t="s">
        <v>445</v>
      </c>
      <c r="AC34" s="33"/>
      <c r="AD34" s="33"/>
      <c r="AE34" s="33" t="s">
        <v>445</v>
      </c>
      <c r="AF34" s="33"/>
      <c r="AG34" s="33"/>
      <c r="AH34" s="33"/>
      <c r="AI34" s="33"/>
      <c r="AJ34" s="6">
        <f t="shared" si="2"/>
        <v>4</v>
      </c>
    </row>
    <row r="35" spans="1:36" ht="16.5">
      <c r="A35" s="98" t="str">
        <f>Команды!A40</f>
        <v>RU2901002</v>
      </c>
      <c r="B35" s="99" t="str">
        <f>Команды!B40</f>
        <v>Elsky.cor</v>
      </c>
      <c r="C35" s="99" t="str">
        <f>Команды!C40</f>
        <v>Архангельск</v>
      </c>
      <c r="D35" s="6">
        <f aca="true" t="shared" si="3" ref="D35:D66">T35+AJ35</f>
        <v>3</v>
      </c>
      <c r="E35" s="52"/>
      <c r="F35" s="52"/>
      <c r="G35" s="52"/>
      <c r="H35" s="52" t="s">
        <v>445</v>
      </c>
      <c r="I35" s="52"/>
      <c r="J35" s="52"/>
      <c r="K35" s="52"/>
      <c r="L35" s="52"/>
      <c r="M35" s="52"/>
      <c r="N35" s="52"/>
      <c r="O35" s="52"/>
      <c r="P35" s="52"/>
      <c r="Q35" s="52"/>
      <c r="R35" s="52" t="s">
        <v>445</v>
      </c>
      <c r="S35" s="52"/>
      <c r="T35" s="6">
        <f aca="true" t="shared" si="4" ref="T35:T66">COUNTIF(E35:S35,"+")</f>
        <v>2</v>
      </c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 t="s">
        <v>445</v>
      </c>
      <c r="AG35" s="52"/>
      <c r="AH35" s="52"/>
      <c r="AI35" s="52"/>
      <c r="AJ35" s="6">
        <f aca="true" t="shared" si="5" ref="AJ35:AJ66">COUNTIF(U35:AI35,"+")</f>
        <v>1</v>
      </c>
    </row>
    <row r="36" spans="1:36" ht="16.5">
      <c r="A36" s="98" t="str">
        <f>Команды!A38</f>
        <v>RU2901003</v>
      </c>
      <c r="B36" s="99" t="str">
        <f>Команды!B38</f>
        <v>БезднА</v>
      </c>
      <c r="C36" s="99" t="str">
        <f>Команды!C38</f>
        <v>Архангельск</v>
      </c>
      <c r="D36" s="6">
        <f t="shared" si="3"/>
        <v>7</v>
      </c>
      <c r="E36" s="52"/>
      <c r="F36" s="52"/>
      <c r="G36" s="52"/>
      <c r="H36" s="52" t="s">
        <v>445</v>
      </c>
      <c r="I36" s="52"/>
      <c r="J36" s="52" t="s">
        <v>445</v>
      </c>
      <c r="K36" s="52"/>
      <c r="L36" s="52"/>
      <c r="M36" s="52"/>
      <c r="N36" s="52"/>
      <c r="O36" s="52"/>
      <c r="P36" s="52"/>
      <c r="Q36" s="52"/>
      <c r="R36" s="52" t="s">
        <v>445</v>
      </c>
      <c r="S36" s="52" t="s">
        <v>445</v>
      </c>
      <c r="T36" s="6">
        <f t="shared" si="4"/>
        <v>4</v>
      </c>
      <c r="U36" s="52"/>
      <c r="V36" s="52"/>
      <c r="W36" s="52"/>
      <c r="X36" s="52" t="s">
        <v>445</v>
      </c>
      <c r="Y36" s="52"/>
      <c r="Z36" s="52"/>
      <c r="AA36" s="52"/>
      <c r="AB36" s="52" t="s">
        <v>445</v>
      </c>
      <c r="AC36" s="52"/>
      <c r="AD36" s="52"/>
      <c r="AE36" s="52"/>
      <c r="AF36" s="52"/>
      <c r="AG36" s="52" t="s">
        <v>445</v>
      </c>
      <c r="AH36" s="52"/>
      <c r="AI36" s="52"/>
      <c r="AJ36" s="6">
        <f t="shared" si="5"/>
        <v>3</v>
      </c>
    </row>
    <row r="37" spans="1:36" ht="16.5">
      <c r="A37" s="98" t="str">
        <f>Команды!A37</f>
        <v>RU2901004</v>
      </c>
      <c r="B37" s="99" t="str">
        <f>Команды!B37</f>
        <v>Команда Козульного комбината</v>
      </c>
      <c r="C37" s="99" t="str">
        <f>Команды!C37</f>
        <v>Архангельск</v>
      </c>
      <c r="D37" s="6">
        <f t="shared" si="3"/>
        <v>4</v>
      </c>
      <c r="E37" s="52"/>
      <c r="F37" s="52"/>
      <c r="G37" s="52" t="s">
        <v>445</v>
      </c>
      <c r="H37" s="52"/>
      <c r="I37" s="52"/>
      <c r="J37" s="52"/>
      <c r="K37" s="52"/>
      <c r="L37" s="52"/>
      <c r="M37" s="52"/>
      <c r="N37" s="52"/>
      <c r="O37" s="52"/>
      <c r="P37" s="52"/>
      <c r="Q37" s="52" t="s">
        <v>445</v>
      </c>
      <c r="R37" s="52"/>
      <c r="S37" s="52"/>
      <c r="T37" s="6">
        <f t="shared" si="4"/>
        <v>2</v>
      </c>
      <c r="U37" s="52"/>
      <c r="V37" s="52"/>
      <c r="W37" s="52"/>
      <c r="X37" s="52" t="s">
        <v>445</v>
      </c>
      <c r="Y37" s="52"/>
      <c r="Z37" s="52"/>
      <c r="AA37" s="52"/>
      <c r="AB37" s="52" t="s">
        <v>445</v>
      </c>
      <c r="AC37" s="52"/>
      <c r="AD37" s="52"/>
      <c r="AE37" s="52"/>
      <c r="AF37" s="52"/>
      <c r="AG37" s="52"/>
      <c r="AH37" s="52"/>
      <c r="AI37" s="52"/>
      <c r="AJ37" s="6">
        <f t="shared" si="5"/>
        <v>2</v>
      </c>
    </row>
    <row r="38" spans="1:36" ht="16.5">
      <c r="A38" s="98" t="str">
        <f>Команды!A39</f>
        <v>RU2901005</v>
      </c>
      <c r="B38" s="99" t="str">
        <f>Команды!B39</f>
        <v>Наследие</v>
      </c>
      <c r="C38" s="99" t="str">
        <f>Команды!C39</f>
        <v>Архангельск</v>
      </c>
      <c r="D38" s="6">
        <f t="shared" si="3"/>
        <v>3</v>
      </c>
      <c r="E38" s="52"/>
      <c r="F38" s="52"/>
      <c r="G38" s="52"/>
      <c r="H38" s="52"/>
      <c r="I38" s="52"/>
      <c r="J38" s="52" t="s">
        <v>445</v>
      </c>
      <c r="K38" s="52"/>
      <c r="L38" s="52"/>
      <c r="M38" s="52"/>
      <c r="N38" s="52"/>
      <c r="O38" s="52"/>
      <c r="P38" s="52"/>
      <c r="Q38" s="52"/>
      <c r="R38" s="52"/>
      <c r="S38" s="52" t="s">
        <v>445</v>
      </c>
      <c r="T38" s="6">
        <f t="shared" si="4"/>
        <v>2</v>
      </c>
      <c r="U38" s="52"/>
      <c r="V38" s="52"/>
      <c r="W38" s="52"/>
      <c r="X38" s="52" t="s">
        <v>445</v>
      </c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6">
        <f t="shared" si="5"/>
        <v>1</v>
      </c>
    </row>
    <row r="39" spans="1:36" ht="16.5">
      <c r="A39" s="98" t="str">
        <f>Команды!A41</f>
        <v>RU2901009</v>
      </c>
      <c r="B39" s="99" t="str">
        <f>Команды!B41</f>
        <v>СПОК</v>
      </c>
      <c r="C39" s="99" t="str">
        <f>Команды!C41</f>
        <v>Архангельск</v>
      </c>
      <c r="D39" s="6">
        <f t="shared" si="3"/>
        <v>4</v>
      </c>
      <c r="E39" s="52"/>
      <c r="F39" s="52"/>
      <c r="G39" s="52"/>
      <c r="H39" s="52" t="s">
        <v>445</v>
      </c>
      <c r="I39" s="52"/>
      <c r="J39" s="52"/>
      <c r="K39" s="52"/>
      <c r="L39" s="52" t="s">
        <v>445</v>
      </c>
      <c r="M39" s="52"/>
      <c r="N39" s="52"/>
      <c r="O39" s="52"/>
      <c r="P39" s="52"/>
      <c r="Q39" s="52"/>
      <c r="R39" s="52" t="s">
        <v>445</v>
      </c>
      <c r="S39" s="52"/>
      <c r="T39" s="6">
        <f t="shared" si="4"/>
        <v>3</v>
      </c>
      <c r="U39" s="52"/>
      <c r="V39" s="52"/>
      <c r="W39" s="52"/>
      <c r="X39" s="52"/>
      <c r="Y39" s="52"/>
      <c r="Z39" s="52"/>
      <c r="AA39" s="52"/>
      <c r="AB39" s="52" t="s">
        <v>445</v>
      </c>
      <c r="AC39" s="52"/>
      <c r="AD39" s="52"/>
      <c r="AE39" s="52"/>
      <c r="AF39" s="52"/>
      <c r="AG39" s="52"/>
      <c r="AH39" s="52"/>
      <c r="AI39" s="52"/>
      <c r="AJ39" s="6">
        <f t="shared" si="5"/>
        <v>1</v>
      </c>
    </row>
    <row r="40" spans="1:36" ht="16.5">
      <c r="A40" s="98" t="str">
        <f>Команды!A74</f>
        <v>RU2902001</v>
      </c>
      <c r="B40" s="124" t="str">
        <f>Команды!B74</f>
        <v>КПСС</v>
      </c>
      <c r="C40" s="124" t="str">
        <f>Команды!C74</f>
        <v>Северодвинск</v>
      </c>
      <c r="D40" s="6">
        <f t="shared" si="3"/>
        <v>16</v>
      </c>
      <c r="E40" s="33"/>
      <c r="F40" s="33"/>
      <c r="G40" s="33"/>
      <c r="H40" s="33" t="s">
        <v>445</v>
      </c>
      <c r="I40" s="33"/>
      <c r="J40" s="33" t="s">
        <v>445</v>
      </c>
      <c r="K40" s="33" t="s">
        <v>445</v>
      </c>
      <c r="L40" s="33"/>
      <c r="M40" s="33" t="s">
        <v>445</v>
      </c>
      <c r="N40" s="33"/>
      <c r="O40" s="33"/>
      <c r="P40" s="33" t="s">
        <v>445</v>
      </c>
      <c r="Q40" s="33"/>
      <c r="R40" s="33" t="s">
        <v>445</v>
      </c>
      <c r="S40" s="33" t="s">
        <v>445</v>
      </c>
      <c r="T40" s="6">
        <f t="shared" si="4"/>
        <v>7</v>
      </c>
      <c r="U40" s="33" t="s">
        <v>445</v>
      </c>
      <c r="V40" s="33" t="s">
        <v>445</v>
      </c>
      <c r="W40" s="33" t="s">
        <v>445</v>
      </c>
      <c r="X40" s="33" t="s">
        <v>445</v>
      </c>
      <c r="Y40" s="33"/>
      <c r="Z40" s="33"/>
      <c r="AA40" s="33" t="s">
        <v>445</v>
      </c>
      <c r="AB40" s="33" t="s">
        <v>445</v>
      </c>
      <c r="AC40" s="33"/>
      <c r="AD40" s="33"/>
      <c r="AE40" s="33" t="s">
        <v>445</v>
      </c>
      <c r="AF40" s="33" t="s">
        <v>445</v>
      </c>
      <c r="AG40" s="33" t="s">
        <v>445</v>
      </c>
      <c r="AH40" s="33"/>
      <c r="AI40" s="33"/>
      <c r="AJ40" s="6">
        <f t="shared" si="5"/>
        <v>9</v>
      </c>
    </row>
    <row r="41" spans="1:36" ht="16.5">
      <c r="A41" s="113" t="str">
        <f>Команды!A49</f>
        <v>RU3201001</v>
      </c>
      <c r="B41" s="114" t="str">
        <f>Команды!B49</f>
        <v>Вольвокс</v>
      </c>
      <c r="C41" s="114" t="str">
        <f>Команды!C49</f>
        <v>Брянск</v>
      </c>
      <c r="D41" s="6">
        <f t="shared" si="3"/>
        <v>11</v>
      </c>
      <c r="E41" s="115" t="s">
        <v>445</v>
      </c>
      <c r="F41" s="115"/>
      <c r="G41" s="115"/>
      <c r="H41" s="115" t="s">
        <v>445</v>
      </c>
      <c r="I41" s="115"/>
      <c r="J41" s="115"/>
      <c r="K41" s="115" t="s">
        <v>445</v>
      </c>
      <c r="L41" s="115"/>
      <c r="M41" s="115"/>
      <c r="N41" s="115"/>
      <c r="O41" s="115"/>
      <c r="P41" s="115"/>
      <c r="Q41" s="115" t="s">
        <v>445</v>
      </c>
      <c r="R41" s="115" t="s">
        <v>445</v>
      </c>
      <c r="S41" s="115"/>
      <c r="T41" s="6">
        <f t="shared" si="4"/>
        <v>5</v>
      </c>
      <c r="U41" s="115"/>
      <c r="V41" s="115"/>
      <c r="W41" s="115"/>
      <c r="X41" s="115" t="s">
        <v>445</v>
      </c>
      <c r="Y41" s="115"/>
      <c r="Z41" s="115" t="s">
        <v>445</v>
      </c>
      <c r="AA41" s="115" t="s">
        <v>445</v>
      </c>
      <c r="AB41" s="115" t="s">
        <v>445</v>
      </c>
      <c r="AC41" s="115"/>
      <c r="AD41" s="115"/>
      <c r="AE41" s="115"/>
      <c r="AF41" s="115"/>
      <c r="AG41" s="115" t="s">
        <v>445</v>
      </c>
      <c r="AH41" s="115" t="s">
        <v>445</v>
      </c>
      <c r="AI41" s="115"/>
      <c r="AJ41" s="6">
        <f t="shared" si="5"/>
        <v>6</v>
      </c>
    </row>
    <row r="42" spans="1:36" ht="16.5">
      <c r="A42" s="113" t="str">
        <f>Команды!A50</f>
        <v>RU3201002</v>
      </c>
      <c r="B42" s="114" t="str">
        <f>Команды!B50</f>
        <v>Удача Плюс</v>
      </c>
      <c r="C42" s="114" t="str">
        <f>Команды!C50</f>
        <v>Брянск</v>
      </c>
      <c r="D42" s="6">
        <f t="shared" si="3"/>
        <v>5</v>
      </c>
      <c r="E42" s="115"/>
      <c r="F42" s="115" t="s">
        <v>445</v>
      </c>
      <c r="G42" s="115"/>
      <c r="H42" s="115"/>
      <c r="I42" s="115" t="s">
        <v>445</v>
      </c>
      <c r="J42" s="115"/>
      <c r="K42" s="115"/>
      <c r="L42" s="115"/>
      <c r="M42" s="115"/>
      <c r="N42" s="115" t="s">
        <v>445</v>
      </c>
      <c r="O42" s="115"/>
      <c r="P42" s="115"/>
      <c r="Q42" s="115"/>
      <c r="R42" s="115"/>
      <c r="S42" s="115"/>
      <c r="T42" s="6">
        <f t="shared" si="4"/>
        <v>3</v>
      </c>
      <c r="U42" s="115"/>
      <c r="V42" s="115"/>
      <c r="W42" s="115"/>
      <c r="X42" s="115" t="s">
        <v>445</v>
      </c>
      <c r="Y42" s="115"/>
      <c r="Z42" s="115"/>
      <c r="AA42" s="115"/>
      <c r="AB42" s="115" t="s">
        <v>445</v>
      </c>
      <c r="AC42" s="115"/>
      <c r="AD42" s="115"/>
      <c r="AE42" s="115"/>
      <c r="AF42" s="115"/>
      <c r="AG42" s="115"/>
      <c r="AH42" s="115"/>
      <c r="AI42" s="115"/>
      <c r="AJ42" s="6">
        <f t="shared" si="5"/>
        <v>2</v>
      </c>
    </row>
    <row r="43" spans="1:36" ht="16.5">
      <c r="A43" s="113" t="str">
        <f>Команды!A51</f>
        <v>RU3201003</v>
      </c>
      <c r="B43" s="114" t="str">
        <f>Команды!B51</f>
        <v>T.E.S.L.A.</v>
      </c>
      <c r="C43" s="114" t="str">
        <f>Команды!C51</f>
        <v>Брянск</v>
      </c>
      <c r="D43" s="6">
        <f t="shared" si="3"/>
        <v>7</v>
      </c>
      <c r="E43" s="115"/>
      <c r="F43" s="115" t="s">
        <v>445</v>
      </c>
      <c r="G43" s="115"/>
      <c r="H43" s="115" t="s">
        <v>445</v>
      </c>
      <c r="I43" s="115"/>
      <c r="J43" s="115"/>
      <c r="K43" s="115"/>
      <c r="L43" s="115"/>
      <c r="M43" s="115"/>
      <c r="N43" s="115"/>
      <c r="O43" s="115"/>
      <c r="P43" s="115"/>
      <c r="Q43" s="115" t="s">
        <v>445</v>
      </c>
      <c r="R43" s="115" t="s">
        <v>445</v>
      </c>
      <c r="S43" s="115"/>
      <c r="T43" s="6">
        <f t="shared" si="4"/>
        <v>4</v>
      </c>
      <c r="U43" s="115"/>
      <c r="V43" s="115"/>
      <c r="W43" s="115"/>
      <c r="X43" s="115" t="s">
        <v>445</v>
      </c>
      <c r="Y43" s="115"/>
      <c r="Z43" s="115"/>
      <c r="AA43" s="115" t="s">
        <v>445</v>
      </c>
      <c r="AB43" s="115"/>
      <c r="AC43" s="115"/>
      <c r="AD43" s="115"/>
      <c r="AE43" s="115"/>
      <c r="AF43" s="115"/>
      <c r="AG43" s="115" t="s">
        <v>445</v>
      </c>
      <c r="AH43" s="115"/>
      <c r="AI43" s="115"/>
      <c r="AJ43" s="6">
        <f t="shared" si="5"/>
        <v>3</v>
      </c>
    </row>
    <row r="44" spans="1:36" ht="16.5">
      <c r="A44" s="113" t="str">
        <f>Команды!A52</f>
        <v>RU3201004</v>
      </c>
      <c r="B44" s="114" t="str">
        <f>Команды!B52</f>
        <v>Пиксели</v>
      </c>
      <c r="C44" s="114" t="str">
        <f>Команды!C52</f>
        <v>Брянск</v>
      </c>
      <c r="D44" s="6">
        <f t="shared" si="3"/>
        <v>3</v>
      </c>
      <c r="E44" s="115"/>
      <c r="F44" s="115"/>
      <c r="G44" s="115"/>
      <c r="H44" s="115"/>
      <c r="I44" s="115" t="s">
        <v>445</v>
      </c>
      <c r="J44" s="115"/>
      <c r="K44" s="115"/>
      <c r="L44" s="115"/>
      <c r="M44" s="115"/>
      <c r="N44" s="115"/>
      <c r="O44" s="115"/>
      <c r="P44" s="115"/>
      <c r="Q44" s="115"/>
      <c r="R44" s="115" t="s">
        <v>445</v>
      </c>
      <c r="S44" s="115" t="s">
        <v>445</v>
      </c>
      <c r="T44" s="6">
        <f t="shared" si="4"/>
        <v>3</v>
      </c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6">
        <f t="shared" si="5"/>
        <v>0</v>
      </c>
    </row>
    <row r="45" spans="1:36" ht="16.5">
      <c r="A45" s="113" t="str">
        <f>Команды!A53</f>
        <v>RU3201006</v>
      </c>
      <c r="B45" s="114" t="str">
        <f>Команды!B53</f>
        <v>Не стоит!</v>
      </c>
      <c r="C45" s="114" t="str">
        <f>Команды!C53</f>
        <v>Брянск</v>
      </c>
      <c r="D45" s="6">
        <f t="shared" si="3"/>
        <v>6</v>
      </c>
      <c r="E45" s="115"/>
      <c r="F45" s="115"/>
      <c r="G45" s="115"/>
      <c r="H45" s="115" t="s">
        <v>445</v>
      </c>
      <c r="I45" s="115"/>
      <c r="J45" s="115"/>
      <c r="K45" s="115"/>
      <c r="L45" s="115"/>
      <c r="M45" s="115"/>
      <c r="N45" s="115"/>
      <c r="O45" s="115"/>
      <c r="P45" s="115"/>
      <c r="Q45" s="115" t="s">
        <v>518</v>
      </c>
      <c r="R45" s="115" t="s">
        <v>445</v>
      </c>
      <c r="S45" s="115" t="s">
        <v>445</v>
      </c>
      <c r="T45" s="6">
        <f t="shared" si="4"/>
        <v>3</v>
      </c>
      <c r="U45" s="115"/>
      <c r="V45" s="115" t="s">
        <v>445</v>
      </c>
      <c r="W45" s="115"/>
      <c r="X45" s="115" t="s">
        <v>445</v>
      </c>
      <c r="Y45" s="115"/>
      <c r="Z45" s="115"/>
      <c r="AA45" s="115"/>
      <c r="AB45" s="115"/>
      <c r="AC45" s="115"/>
      <c r="AD45" s="115" t="s">
        <v>445</v>
      </c>
      <c r="AE45" s="115"/>
      <c r="AF45" s="115"/>
      <c r="AG45" s="115"/>
      <c r="AH45" s="115"/>
      <c r="AI45" s="115"/>
      <c r="AJ45" s="6">
        <f t="shared" si="5"/>
        <v>3</v>
      </c>
    </row>
    <row r="46" spans="1:36" ht="16.5">
      <c r="A46" s="91" t="str">
        <f>Команды!A22</f>
        <v>RU3701001</v>
      </c>
      <c r="B46" s="90" t="str">
        <f>Команды!B22</f>
        <v>Фрегат</v>
      </c>
      <c r="C46" s="90" t="str">
        <f>Команды!C22</f>
        <v>Иваново</v>
      </c>
      <c r="D46" s="6">
        <f t="shared" si="3"/>
        <v>6</v>
      </c>
      <c r="E46" s="89"/>
      <c r="F46" s="89"/>
      <c r="G46" s="89"/>
      <c r="H46" s="33" t="s">
        <v>445</v>
      </c>
      <c r="I46" s="33" t="s">
        <v>445</v>
      </c>
      <c r="J46" s="33"/>
      <c r="K46" s="33"/>
      <c r="L46" s="33"/>
      <c r="M46" s="33"/>
      <c r="N46" s="33"/>
      <c r="O46" s="33"/>
      <c r="P46" s="33" t="s">
        <v>445</v>
      </c>
      <c r="Q46" s="33"/>
      <c r="R46" s="33"/>
      <c r="S46" s="33"/>
      <c r="T46" s="6">
        <f t="shared" si="4"/>
        <v>3</v>
      </c>
      <c r="U46" s="33"/>
      <c r="V46" s="33"/>
      <c r="W46" s="33"/>
      <c r="X46" s="33" t="s">
        <v>445</v>
      </c>
      <c r="Y46" s="33"/>
      <c r="Z46" s="33"/>
      <c r="AA46" s="33"/>
      <c r="AB46" s="33"/>
      <c r="AC46" s="33" t="s">
        <v>445</v>
      </c>
      <c r="AD46" s="33"/>
      <c r="AE46" s="33" t="s">
        <v>445</v>
      </c>
      <c r="AF46" s="33"/>
      <c r="AG46" s="33"/>
      <c r="AH46" s="33"/>
      <c r="AI46" s="33"/>
      <c r="AJ46" s="6">
        <f t="shared" si="5"/>
        <v>3</v>
      </c>
    </row>
    <row r="47" spans="1:36" ht="16.5">
      <c r="A47" s="91" t="str">
        <f>Команды!A23</f>
        <v>RU3701002</v>
      </c>
      <c r="B47" s="90" t="str">
        <f>Команды!B23</f>
        <v>Легион 22</v>
      </c>
      <c r="C47" s="90" t="str">
        <f>Команды!C23</f>
        <v>Иваново</v>
      </c>
      <c r="D47" s="6">
        <f t="shared" si="3"/>
        <v>0</v>
      </c>
      <c r="E47" s="89"/>
      <c r="F47" s="89"/>
      <c r="G47" s="89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6">
        <f t="shared" si="4"/>
        <v>0</v>
      </c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6">
        <f t="shared" si="5"/>
        <v>0</v>
      </c>
    </row>
    <row r="48" spans="1:36" ht="16.5">
      <c r="A48" s="91" t="str">
        <f>Команды!A24</f>
        <v>RU3701003</v>
      </c>
      <c r="B48" s="90" t="str">
        <f>Команды!B24</f>
        <v>ФФФ</v>
      </c>
      <c r="C48" s="90" t="str">
        <f>Команды!C24</f>
        <v>Иваново</v>
      </c>
      <c r="D48" s="6">
        <f t="shared" si="3"/>
        <v>4</v>
      </c>
      <c r="E48" s="89"/>
      <c r="F48" s="89"/>
      <c r="G48" s="89"/>
      <c r="H48" s="33"/>
      <c r="I48" s="33" t="s">
        <v>445</v>
      </c>
      <c r="J48" s="33"/>
      <c r="K48" s="33"/>
      <c r="L48" s="33"/>
      <c r="M48" s="33"/>
      <c r="N48" s="33"/>
      <c r="O48" s="33"/>
      <c r="P48" s="33"/>
      <c r="Q48" s="33"/>
      <c r="R48" s="33" t="s">
        <v>445</v>
      </c>
      <c r="S48" s="33"/>
      <c r="T48" s="6">
        <f t="shared" si="4"/>
        <v>2</v>
      </c>
      <c r="U48" s="33"/>
      <c r="V48" s="33"/>
      <c r="W48" s="33"/>
      <c r="X48" s="33" t="s">
        <v>445</v>
      </c>
      <c r="Y48" s="33"/>
      <c r="Z48" s="33"/>
      <c r="AA48" s="33"/>
      <c r="AB48" s="33"/>
      <c r="AC48" s="33"/>
      <c r="AD48" s="33"/>
      <c r="AE48" s="33" t="s">
        <v>445</v>
      </c>
      <c r="AF48" s="33"/>
      <c r="AG48" s="33"/>
      <c r="AH48" s="33"/>
      <c r="AI48" s="33"/>
      <c r="AJ48" s="6">
        <f t="shared" si="5"/>
        <v>2</v>
      </c>
    </row>
    <row r="49" spans="1:36" ht="16.5">
      <c r="A49" s="127" t="str">
        <f>Команды!A81</f>
        <v>RU3801001</v>
      </c>
      <c r="B49" s="128" t="str">
        <f>Команды!B81</f>
        <v>Бозон Хиггса</v>
      </c>
      <c r="C49" s="128" t="str">
        <f>Команды!C81</f>
        <v>Иркутск</v>
      </c>
      <c r="D49" s="6">
        <f t="shared" si="3"/>
        <v>3</v>
      </c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 t="s">
        <v>445</v>
      </c>
      <c r="R49" s="151" t="s">
        <v>445</v>
      </c>
      <c r="S49" s="151" t="s">
        <v>445</v>
      </c>
      <c r="T49" s="6">
        <f t="shared" si="4"/>
        <v>3</v>
      </c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6">
        <f t="shared" si="5"/>
        <v>0</v>
      </c>
    </row>
    <row r="50" spans="1:36" ht="16.5">
      <c r="A50" s="127" t="str">
        <f>Команды!A82</f>
        <v>RU3801004</v>
      </c>
      <c r="B50" s="128" t="str">
        <f>Команды!B82</f>
        <v>Сталин печёт блины</v>
      </c>
      <c r="C50" s="128" t="str">
        <f>Команды!C82</f>
        <v>Иркутск</v>
      </c>
      <c r="D50" s="6">
        <f t="shared" si="3"/>
        <v>14</v>
      </c>
      <c r="E50" s="151" t="s">
        <v>445</v>
      </c>
      <c r="F50" s="151"/>
      <c r="G50" s="151" t="s">
        <v>445</v>
      </c>
      <c r="H50" s="151" t="s">
        <v>445</v>
      </c>
      <c r="I50" s="151" t="s">
        <v>445</v>
      </c>
      <c r="J50" s="151"/>
      <c r="K50" s="151" t="s">
        <v>445</v>
      </c>
      <c r="L50" s="151"/>
      <c r="M50" s="151"/>
      <c r="N50" s="151"/>
      <c r="O50" s="151"/>
      <c r="P50" s="151" t="s">
        <v>445</v>
      </c>
      <c r="Q50" s="151" t="s">
        <v>445</v>
      </c>
      <c r="R50" s="151" t="s">
        <v>445</v>
      </c>
      <c r="S50" s="151" t="s">
        <v>445</v>
      </c>
      <c r="T50" s="6">
        <f t="shared" si="4"/>
        <v>9</v>
      </c>
      <c r="U50" s="151"/>
      <c r="V50" s="151" t="s">
        <v>445</v>
      </c>
      <c r="W50" s="151"/>
      <c r="X50" s="151"/>
      <c r="Y50" s="151"/>
      <c r="Z50" s="151" t="s">
        <v>445</v>
      </c>
      <c r="AA50" s="151" t="s">
        <v>445</v>
      </c>
      <c r="AB50" s="151" t="s">
        <v>445</v>
      </c>
      <c r="AC50" s="151"/>
      <c r="AD50" s="151" t="s">
        <v>445</v>
      </c>
      <c r="AE50" s="151"/>
      <c r="AF50" s="151"/>
      <c r="AG50" s="151"/>
      <c r="AH50" s="151"/>
      <c r="AI50" s="151"/>
      <c r="AJ50" s="6">
        <f t="shared" si="5"/>
        <v>5</v>
      </c>
    </row>
    <row r="51" spans="1:36" ht="16.5">
      <c r="A51" s="127" t="str">
        <f>Команды!A83</f>
        <v>RU3801007</v>
      </c>
      <c r="B51" s="128" t="str">
        <f>Команды!B83</f>
        <v>Аутята</v>
      </c>
      <c r="C51" s="128" t="str">
        <f>Команды!C83</f>
        <v>Иркутск</v>
      </c>
      <c r="D51" s="6">
        <f t="shared" si="3"/>
        <v>6</v>
      </c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 t="s">
        <v>445</v>
      </c>
      <c r="R51" s="151" t="s">
        <v>445</v>
      </c>
      <c r="S51" s="151"/>
      <c r="T51" s="6">
        <f t="shared" si="4"/>
        <v>2</v>
      </c>
      <c r="U51" s="151"/>
      <c r="V51" s="151" t="s">
        <v>445</v>
      </c>
      <c r="W51" s="151" t="s">
        <v>445</v>
      </c>
      <c r="X51" s="151" t="s">
        <v>445</v>
      </c>
      <c r="Y51" s="151"/>
      <c r="Z51" s="151" t="s">
        <v>445</v>
      </c>
      <c r="AA51" s="151"/>
      <c r="AB51" s="151"/>
      <c r="AC51" s="151"/>
      <c r="AD51" s="151"/>
      <c r="AE51" s="151"/>
      <c r="AF51" s="151"/>
      <c r="AG51" s="151"/>
      <c r="AH51" s="151"/>
      <c r="AI51" s="151"/>
      <c r="AJ51" s="6">
        <f t="shared" si="5"/>
        <v>4</v>
      </c>
    </row>
    <row r="52" spans="1:36" ht="16.5">
      <c r="A52" s="127" t="str">
        <f>Команды!A84</f>
        <v>RU3801009</v>
      </c>
      <c r="B52" s="129" t="str">
        <f>Команды!B84</f>
        <v>Лёгкая ирония</v>
      </c>
      <c r="C52" s="129" t="str">
        <f>Команды!C84</f>
        <v>Иркутск</v>
      </c>
      <c r="D52" s="6">
        <f t="shared" si="3"/>
        <v>6</v>
      </c>
      <c r="E52" s="151"/>
      <c r="F52" s="151"/>
      <c r="G52" s="151"/>
      <c r="H52" s="151" t="s">
        <v>445</v>
      </c>
      <c r="I52" s="151"/>
      <c r="J52" s="151" t="s">
        <v>445</v>
      </c>
      <c r="K52" s="151" t="s">
        <v>445</v>
      </c>
      <c r="L52" s="151"/>
      <c r="M52" s="151"/>
      <c r="N52" s="151"/>
      <c r="O52" s="151"/>
      <c r="P52" s="151"/>
      <c r="Q52" s="151"/>
      <c r="R52" s="151" t="s">
        <v>445</v>
      </c>
      <c r="S52" s="151" t="s">
        <v>445</v>
      </c>
      <c r="T52" s="6">
        <f t="shared" si="4"/>
        <v>5</v>
      </c>
      <c r="U52" s="151"/>
      <c r="V52" s="151"/>
      <c r="W52" s="151"/>
      <c r="X52" s="151"/>
      <c r="Y52" s="151"/>
      <c r="Z52" s="151"/>
      <c r="AA52" s="151"/>
      <c r="AB52" s="151" t="s">
        <v>445</v>
      </c>
      <c r="AC52" s="151"/>
      <c r="AD52" s="151"/>
      <c r="AE52" s="151"/>
      <c r="AF52" s="151"/>
      <c r="AG52" s="151"/>
      <c r="AH52" s="151"/>
      <c r="AI52" s="151"/>
      <c r="AJ52" s="6">
        <f t="shared" si="5"/>
        <v>1</v>
      </c>
    </row>
    <row r="53" spans="1:36" ht="16.5">
      <c r="A53" s="127" t="str">
        <f>Команды!A85</f>
        <v>RU3801016</v>
      </c>
      <c r="B53" s="129" t="str">
        <f>Команды!B85</f>
        <v>Квалифицированный ананас</v>
      </c>
      <c r="C53" s="129" t="str">
        <f>Команды!C85</f>
        <v>Иркутск</v>
      </c>
      <c r="D53" s="6">
        <f t="shared" si="3"/>
        <v>1</v>
      </c>
      <c r="E53" s="151"/>
      <c r="F53" s="151"/>
      <c r="G53" s="151"/>
      <c r="H53" s="151"/>
      <c r="I53" s="151"/>
      <c r="J53" s="151"/>
      <c r="K53" s="151" t="s">
        <v>445</v>
      </c>
      <c r="L53" s="151"/>
      <c r="M53" s="151"/>
      <c r="N53" s="151"/>
      <c r="O53" s="151"/>
      <c r="P53" s="151"/>
      <c r="Q53" s="151"/>
      <c r="R53" s="151"/>
      <c r="S53" s="151"/>
      <c r="T53" s="6">
        <f t="shared" si="4"/>
        <v>1</v>
      </c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6">
        <f t="shared" si="5"/>
        <v>0</v>
      </c>
    </row>
    <row r="54" spans="1:36" ht="16.5">
      <c r="A54" s="127" t="str">
        <f>Команды!A86</f>
        <v>RU3801018</v>
      </c>
      <c r="B54" s="129" t="str">
        <f>Команды!B86</f>
        <v>Чеширские коты</v>
      </c>
      <c r="C54" s="129" t="str">
        <f>Команды!C86</f>
        <v>Иркутск</v>
      </c>
      <c r="D54" s="6">
        <f t="shared" si="3"/>
        <v>1</v>
      </c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 t="s">
        <v>445</v>
      </c>
      <c r="T54" s="6">
        <f t="shared" si="4"/>
        <v>1</v>
      </c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6">
        <f t="shared" si="5"/>
        <v>0</v>
      </c>
    </row>
    <row r="55" spans="1:36" ht="16.5">
      <c r="A55" s="127" t="str">
        <f>Команды!A87</f>
        <v>RU3801019</v>
      </c>
      <c r="B55" s="129" t="str">
        <f>Команды!B87</f>
        <v>Build Dreams</v>
      </c>
      <c r="C55" s="129" t="str">
        <f>Команды!C87</f>
        <v>Иркутск</v>
      </c>
      <c r="D55" s="6">
        <f t="shared" si="3"/>
        <v>5</v>
      </c>
      <c r="E55" s="151"/>
      <c r="F55" s="151"/>
      <c r="G55" s="151"/>
      <c r="H55" s="151"/>
      <c r="I55" s="151"/>
      <c r="J55" s="151"/>
      <c r="K55" s="151" t="s">
        <v>445</v>
      </c>
      <c r="L55" s="151"/>
      <c r="M55" s="151"/>
      <c r="N55" s="151" t="s">
        <v>445</v>
      </c>
      <c r="O55" s="151"/>
      <c r="P55" s="151"/>
      <c r="Q55" s="151" t="s">
        <v>445</v>
      </c>
      <c r="R55" s="151" t="s">
        <v>445</v>
      </c>
      <c r="S55" s="151"/>
      <c r="T55" s="6">
        <f t="shared" si="4"/>
        <v>4</v>
      </c>
      <c r="U55" s="151"/>
      <c r="V55" s="151"/>
      <c r="W55" s="151"/>
      <c r="X55" s="151"/>
      <c r="Y55" s="151"/>
      <c r="Z55" s="151"/>
      <c r="AA55" s="151"/>
      <c r="AB55" s="151" t="s">
        <v>445</v>
      </c>
      <c r="AC55" s="151"/>
      <c r="AD55" s="151"/>
      <c r="AE55" s="151"/>
      <c r="AF55" s="151"/>
      <c r="AG55" s="151"/>
      <c r="AH55" s="151"/>
      <c r="AI55" s="151"/>
      <c r="AJ55" s="6">
        <f t="shared" si="5"/>
        <v>1</v>
      </c>
    </row>
    <row r="56" spans="1:36" ht="16.5">
      <c r="A56" s="100" t="str">
        <f>Команды!A42</f>
        <v>RU4001001</v>
      </c>
      <c r="B56" s="101" t="str">
        <f>Команды!B42</f>
        <v>Проект "Разгром"</v>
      </c>
      <c r="C56" s="101" t="str">
        <f>Команды!C42</f>
        <v>Калуга</v>
      </c>
      <c r="D56" s="6">
        <f t="shared" si="3"/>
        <v>14</v>
      </c>
      <c r="E56" s="33" t="s">
        <v>445</v>
      </c>
      <c r="F56" s="33"/>
      <c r="G56" s="33"/>
      <c r="H56" s="33" t="s">
        <v>445</v>
      </c>
      <c r="I56" s="33"/>
      <c r="J56" s="33"/>
      <c r="K56" s="33" t="s">
        <v>445</v>
      </c>
      <c r="L56" s="33"/>
      <c r="M56" s="33" t="s">
        <v>445</v>
      </c>
      <c r="N56" s="33"/>
      <c r="O56" s="33" t="s">
        <v>445</v>
      </c>
      <c r="P56" s="33"/>
      <c r="Q56" s="33" t="s">
        <v>445</v>
      </c>
      <c r="R56" s="33" t="s">
        <v>445</v>
      </c>
      <c r="S56" s="33" t="s">
        <v>445</v>
      </c>
      <c r="T56" s="6">
        <f t="shared" si="4"/>
        <v>8</v>
      </c>
      <c r="U56" s="33"/>
      <c r="V56" s="33" t="s">
        <v>445</v>
      </c>
      <c r="W56" s="33"/>
      <c r="X56" s="33" t="s">
        <v>445</v>
      </c>
      <c r="Y56" s="33" t="s">
        <v>445</v>
      </c>
      <c r="Z56" s="33"/>
      <c r="AA56" s="33" t="s">
        <v>445</v>
      </c>
      <c r="AB56" s="33"/>
      <c r="AC56" s="33"/>
      <c r="AD56" s="33" t="s">
        <v>445</v>
      </c>
      <c r="AE56" s="33" t="s">
        <v>445</v>
      </c>
      <c r="AF56" s="33"/>
      <c r="AG56" s="33"/>
      <c r="AH56" s="33"/>
      <c r="AI56" s="33"/>
      <c r="AJ56" s="6">
        <f t="shared" si="5"/>
        <v>6</v>
      </c>
    </row>
    <row r="57" spans="1:36" ht="16.5">
      <c r="A57" s="100" t="str">
        <f>Команды!A43</f>
        <v>RU4001002</v>
      </c>
      <c r="B57" s="101" t="str">
        <f>Команды!B43</f>
        <v>Пришли посидеть</v>
      </c>
      <c r="C57" s="101" t="str">
        <f>Команды!C43</f>
        <v>Калуга</v>
      </c>
      <c r="D57" s="6">
        <f t="shared" si="3"/>
        <v>8</v>
      </c>
      <c r="E57" s="33"/>
      <c r="F57" s="33" t="s">
        <v>445</v>
      </c>
      <c r="G57" s="33"/>
      <c r="H57" s="33" t="s">
        <v>445</v>
      </c>
      <c r="I57" s="33" t="s">
        <v>445</v>
      </c>
      <c r="J57" s="33"/>
      <c r="K57" s="33" t="s">
        <v>445</v>
      </c>
      <c r="L57" s="33" t="s">
        <v>445</v>
      </c>
      <c r="M57" s="33"/>
      <c r="N57" s="33"/>
      <c r="O57" s="33"/>
      <c r="P57" s="33"/>
      <c r="Q57" s="33"/>
      <c r="R57" s="33"/>
      <c r="S57" s="33"/>
      <c r="T57" s="6">
        <f t="shared" si="4"/>
        <v>5</v>
      </c>
      <c r="U57" s="33"/>
      <c r="V57" s="33"/>
      <c r="W57" s="33"/>
      <c r="X57" s="33" t="s">
        <v>445</v>
      </c>
      <c r="Y57" s="33"/>
      <c r="Z57" s="33" t="s">
        <v>445</v>
      </c>
      <c r="AA57" s="33" t="s">
        <v>445</v>
      </c>
      <c r="AB57" s="33"/>
      <c r="AC57" s="33"/>
      <c r="AD57" s="33"/>
      <c r="AE57" s="33"/>
      <c r="AF57" s="33"/>
      <c r="AG57" s="33"/>
      <c r="AH57" s="33"/>
      <c r="AI57" s="33"/>
      <c r="AJ57" s="6">
        <f t="shared" si="5"/>
        <v>3</v>
      </c>
    </row>
    <row r="58" spans="1:36" ht="16.5">
      <c r="A58" s="116" t="str">
        <f>Команды!A54</f>
        <v>RU4801001</v>
      </c>
      <c r="B58" s="117" t="str">
        <f>Команды!B54</f>
        <v>Олимп</v>
      </c>
      <c r="C58" s="117" t="str">
        <f>Команды!C54</f>
        <v>Липецк</v>
      </c>
      <c r="D58" s="6">
        <f t="shared" si="3"/>
        <v>10</v>
      </c>
      <c r="E58" s="33" t="s">
        <v>445</v>
      </c>
      <c r="F58" s="33"/>
      <c r="G58" s="33"/>
      <c r="H58" s="33" t="s">
        <v>445</v>
      </c>
      <c r="I58" s="33" t="s">
        <v>445</v>
      </c>
      <c r="J58" s="33"/>
      <c r="K58" s="33"/>
      <c r="L58" s="33" t="s">
        <v>445</v>
      </c>
      <c r="M58" s="33" t="s">
        <v>445</v>
      </c>
      <c r="N58" s="33"/>
      <c r="O58" s="33"/>
      <c r="P58" s="33"/>
      <c r="Q58" s="33"/>
      <c r="R58" s="33" t="s">
        <v>445</v>
      </c>
      <c r="S58" s="33" t="s">
        <v>445</v>
      </c>
      <c r="T58" s="6">
        <f t="shared" si="4"/>
        <v>7</v>
      </c>
      <c r="U58" s="33"/>
      <c r="V58" s="33" t="s">
        <v>445</v>
      </c>
      <c r="W58" s="33"/>
      <c r="X58" s="33"/>
      <c r="Y58" s="33"/>
      <c r="Z58" s="33"/>
      <c r="AA58" s="33" t="s">
        <v>445</v>
      </c>
      <c r="AB58" s="33"/>
      <c r="AC58" s="33"/>
      <c r="AD58" s="33"/>
      <c r="AE58" s="33"/>
      <c r="AF58" s="33"/>
      <c r="AG58" s="33" t="s">
        <v>445</v>
      </c>
      <c r="AH58" s="33"/>
      <c r="AI58" s="33"/>
      <c r="AJ58" s="6">
        <f t="shared" si="5"/>
        <v>3</v>
      </c>
    </row>
    <row r="59" spans="1:36" ht="16.5">
      <c r="A59" s="116" t="str">
        <f>Команды!A55</f>
        <v>RU4801002</v>
      </c>
      <c r="B59" s="117" t="str">
        <f>Команды!B55</f>
        <v>Космический ПервоЗверь</v>
      </c>
      <c r="C59" s="117" t="str">
        <f>Команды!C55</f>
        <v>Липецк</v>
      </c>
      <c r="D59" s="6">
        <f t="shared" si="3"/>
        <v>6</v>
      </c>
      <c r="E59" s="33" t="s">
        <v>445</v>
      </c>
      <c r="F59" s="33"/>
      <c r="G59" s="33"/>
      <c r="H59" s="33" t="s">
        <v>445</v>
      </c>
      <c r="I59" s="33" t="s">
        <v>445</v>
      </c>
      <c r="J59" s="33"/>
      <c r="K59" s="33"/>
      <c r="L59" s="33"/>
      <c r="M59" s="33"/>
      <c r="N59" s="33"/>
      <c r="O59" s="33" t="s">
        <v>445</v>
      </c>
      <c r="P59" s="33"/>
      <c r="Q59" s="33"/>
      <c r="R59" s="33"/>
      <c r="S59" s="33"/>
      <c r="T59" s="6">
        <f t="shared" si="4"/>
        <v>4</v>
      </c>
      <c r="U59" s="33"/>
      <c r="V59" s="33" t="s">
        <v>445</v>
      </c>
      <c r="W59" s="33"/>
      <c r="X59" s="33"/>
      <c r="Y59" s="33"/>
      <c r="Z59" s="33" t="s">
        <v>445</v>
      </c>
      <c r="AA59" s="33"/>
      <c r="AB59" s="33"/>
      <c r="AC59" s="33"/>
      <c r="AD59" s="33"/>
      <c r="AE59" s="33"/>
      <c r="AF59" s="33"/>
      <c r="AG59" s="33"/>
      <c r="AH59" s="33"/>
      <c r="AI59" s="33"/>
      <c r="AJ59" s="6">
        <f t="shared" si="5"/>
        <v>2</v>
      </c>
    </row>
    <row r="60" spans="1:36" ht="16.5">
      <c r="A60" s="116" t="str">
        <f>Команды!A56</f>
        <v>RU4801003</v>
      </c>
      <c r="B60" s="117" t="str">
        <f>Команды!B56</f>
        <v>Искусственный интеллект</v>
      </c>
      <c r="C60" s="117" t="str">
        <f>Команды!C56</f>
        <v>Липецк</v>
      </c>
      <c r="D60" s="6">
        <f t="shared" si="3"/>
        <v>5</v>
      </c>
      <c r="E60" s="33"/>
      <c r="F60" s="33"/>
      <c r="G60" s="33"/>
      <c r="H60" s="33" t="s">
        <v>445</v>
      </c>
      <c r="I60" s="33"/>
      <c r="J60" s="33"/>
      <c r="K60" s="33" t="s">
        <v>445</v>
      </c>
      <c r="L60" s="33"/>
      <c r="M60" s="33"/>
      <c r="N60" s="33"/>
      <c r="O60" s="33"/>
      <c r="P60" s="33"/>
      <c r="Q60" s="33"/>
      <c r="R60" s="33" t="s">
        <v>445</v>
      </c>
      <c r="S60" s="33"/>
      <c r="T60" s="6">
        <f t="shared" si="4"/>
        <v>3</v>
      </c>
      <c r="U60" s="33"/>
      <c r="V60" s="33"/>
      <c r="W60" s="33"/>
      <c r="X60" s="33"/>
      <c r="Y60" s="33"/>
      <c r="Z60" s="33"/>
      <c r="AA60" s="33" t="s">
        <v>445</v>
      </c>
      <c r="AB60" s="33"/>
      <c r="AC60" s="33" t="s">
        <v>445</v>
      </c>
      <c r="AD60" s="33"/>
      <c r="AE60" s="33"/>
      <c r="AF60" s="33"/>
      <c r="AG60" s="33"/>
      <c r="AH60" s="33"/>
      <c r="AI60" s="33"/>
      <c r="AJ60" s="6">
        <f t="shared" si="5"/>
        <v>2</v>
      </c>
    </row>
    <row r="61" spans="1:36" ht="16.5">
      <c r="A61" s="116" t="str">
        <f>Команды!A57</f>
        <v>RU4801004</v>
      </c>
      <c r="B61" s="118" t="str">
        <f>Команды!B57</f>
        <v>Шестое Чувство</v>
      </c>
      <c r="C61" s="118" t="str">
        <f>Команды!C57</f>
        <v>Липецк</v>
      </c>
      <c r="D61" s="6">
        <f t="shared" si="3"/>
        <v>4</v>
      </c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 t="s">
        <v>445</v>
      </c>
      <c r="S61" s="33"/>
      <c r="T61" s="6">
        <f t="shared" si="4"/>
        <v>1</v>
      </c>
      <c r="U61" s="33"/>
      <c r="V61" s="33"/>
      <c r="W61" s="33"/>
      <c r="X61" s="33"/>
      <c r="Y61" s="33"/>
      <c r="Z61" s="33" t="s">
        <v>445</v>
      </c>
      <c r="AA61" s="33" t="s">
        <v>445</v>
      </c>
      <c r="AB61" s="33"/>
      <c r="AC61" s="33"/>
      <c r="AD61" s="33"/>
      <c r="AE61" s="33"/>
      <c r="AF61" s="33"/>
      <c r="AG61" s="33" t="s">
        <v>445</v>
      </c>
      <c r="AH61" s="33"/>
      <c r="AI61" s="33"/>
      <c r="AJ61" s="6">
        <f t="shared" si="5"/>
        <v>3</v>
      </c>
    </row>
    <row r="62" spans="1:36" ht="16.5">
      <c r="A62" s="116" t="str">
        <f>Команды!A58</f>
        <v>RU4801005</v>
      </c>
      <c r="B62" s="118" t="str">
        <f>Команды!B58</f>
        <v>Carpe Diem</v>
      </c>
      <c r="C62" s="118" t="str">
        <f>Команды!C58</f>
        <v>Липецк</v>
      </c>
      <c r="D62" s="6">
        <f t="shared" si="3"/>
        <v>4</v>
      </c>
      <c r="E62" s="33" t="s">
        <v>445</v>
      </c>
      <c r="F62" s="33"/>
      <c r="G62" s="33"/>
      <c r="H62" s="33"/>
      <c r="I62" s="33"/>
      <c r="J62" s="33"/>
      <c r="K62" s="33"/>
      <c r="L62" s="33"/>
      <c r="M62" s="33" t="s">
        <v>445</v>
      </c>
      <c r="N62" s="33"/>
      <c r="O62" s="33"/>
      <c r="P62" s="33"/>
      <c r="Q62" s="33"/>
      <c r="R62" s="33"/>
      <c r="S62" s="33"/>
      <c r="T62" s="6">
        <f t="shared" si="4"/>
        <v>2</v>
      </c>
      <c r="U62" s="33"/>
      <c r="V62" s="33"/>
      <c r="W62" s="33"/>
      <c r="X62" s="33" t="s">
        <v>445</v>
      </c>
      <c r="Y62" s="33"/>
      <c r="Z62" s="33"/>
      <c r="AA62" s="33" t="s">
        <v>445</v>
      </c>
      <c r="AB62" s="33"/>
      <c r="AC62" s="33"/>
      <c r="AD62" s="33"/>
      <c r="AE62" s="33"/>
      <c r="AF62" s="33"/>
      <c r="AG62" s="33"/>
      <c r="AH62" s="33"/>
      <c r="AI62" s="33"/>
      <c r="AJ62" s="6">
        <f t="shared" si="5"/>
        <v>2</v>
      </c>
    </row>
    <row r="63" spans="1:36" ht="16.5">
      <c r="A63" s="116" t="str">
        <f>Команды!A59</f>
        <v>RU4801006</v>
      </c>
      <c r="B63" s="118" t="str">
        <f>Команды!B59</f>
        <v>Едiная Имперiя</v>
      </c>
      <c r="C63" s="118" t="str">
        <f>Команды!C59</f>
        <v>Липецк</v>
      </c>
      <c r="D63" s="6">
        <f t="shared" si="3"/>
        <v>2</v>
      </c>
      <c r="E63" s="33" t="s">
        <v>445</v>
      </c>
      <c r="F63" s="33"/>
      <c r="G63" s="33"/>
      <c r="H63" s="33" t="s">
        <v>445</v>
      </c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6">
        <f t="shared" si="4"/>
        <v>2</v>
      </c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6">
        <f t="shared" si="5"/>
        <v>0</v>
      </c>
    </row>
    <row r="64" spans="1:36" ht="16.5">
      <c r="A64" s="116" t="str">
        <f>Команды!A60</f>
        <v>RU4801007</v>
      </c>
      <c r="B64" s="119" t="str">
        <f>Команды!B60</f>
        <v>Палеолитский Вопль</v>
      </c>
      <c r="C64" s="118" t="str">
        <f>Команды!C60</f>
        <v>Липецк</v>
      </c>
      <c r="D64" s="6">
        <f t="shared" si="3"/>
        <v>2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6">
        <f t="shared" si="4"/>
        <v>0</v>
      </c>
      <c r="U64" s="33"/>
      <c r="V64" s="33"/>
      <c r="W64" s="33"/>
      <c r="X64" s="33" t="s">
        <v>445</v>
      </c>
      <c r="Y64" s="33"/>
      <c r="Z64" s="33"/>
      <c r="AA64" s="33"/>
      <c r="AB64" s="33"/>
      <c r="AC64" s="33"/>
      <c r="AD64" s="33"/>
      <c r="AE64" s="33"/>
      <c r="AF64" s="33"/>
      <c r="AG64" s="33" t="s">
        <v>445</v>
      </c>
      <c r="AH64" s="33"/>
      <c r="AI64" s="33"/>
      <c r="AJ64" s="6">
        <f t="shared" si="5"/>
        <v>2</v>
      </c>
    </row>
    <row r="65" spans="1:36" ht="16.5">
      <c r="A65" s="116" t="str">
        <f>Команды!A61</f>
        <v>RU4801008</v>
      </c>
      <c r="B65" s="118" t="str">
        <f>Команды!B61</f>
        <v>Отряд Дамблдора</v>
      </c>
      <c r="C65" s="118" t="str">
        <f>Команды!C61</f>
        <v>Липецк</v>
      </c>
      <c r="D65" s="6">
        <f t="shared" si="3"/>
        <v>4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6">
        <f t="shared" si="4"/>
        <v>0</v>
      </c>
      <c r="U65" s="33"/>
      <c r="V65" s="33"/>
      <c r="W65" s="33" t="s">
        <v>445</v>
      </c>
      <c r="X65" s="33"/>
      <c r="Y65" s="33"/>
      <c r="Z65" s="33" t="s">
        <v>445</v>
      </c>
      <c r="AA65" s="33"/>
      <c r="AB65" s="33" t="s">
        <v>445</v>
      </c>
      <c r="AC65" s="33"/>
      <c r="AD65" s="33"/>
      <c r="AE65" s="33"/>
      <c r="AF65" s="33"/>
      <c r="AG65" s="33" t="s">
        <v>445</v>
      </c>
      <c r="AH65" s="33"/>
      <c r="AI65" s="33"/>
      <c r="AJ65" s="6">
        <f t="shared" si="5"/>
        <v>4</v>
      </c>
    </row>
    <row r="66" spans="1:36" ht="16.5">
      <c r="A66" s="116" t="str">
        <f>Команды!A62</f>
        <v>RU4801009</v>
      </c>
      <c r="B66" s="118" t="str">
        <f>Команды!B62</f>
        <v>Как ПойДет</v>
      </c>
      <c r="C66" s="118" t="str">
        <f>Команды!C62</f>
        <v>Липецк</v>
      </c>
      <c r="D66" s="6">
        <f t="shared" si="3"/>
        <v>2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 t="s">
        <v>445</v>
      </c>
      <c r="S66" s="33"/>
      <c r="T66" s="6">
        <f t="shared" si="4"/>
        <v>1</v>
      </c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 t="s">
        <v>445</v>
      </c>
      <c r="AH66" s="33"/>
      <c r="AI66" s="33"/>
      <c r="AJ66" s="6">
        <f t="shared" si="5"/>
        <v>1</v>
      </c>
    </row>
    <row r="67" spans="1:36" ht="16.5">
      <c r="A67" s="116" t="str">
        <f>Команды!A63</f>
        <v>RU4801010</v>
      </c>
      <c r="B67" s="118" t="str">
        <f>Команды!B63</f>
        <v>МОЗГ</v>
      </c>
      <c r="C67" s="118" t="str">
        <f>Команды!C63</f>
        <v>Липецк</v>
      </c>
      <c r="D67" s="6">
        <f aca="true" t="shared" si="6" ref="D67:D98">T67+AJ67</f>
        <v>4</v>
      </c>
      <c r="E67" s="33"/>
      <c r="F67" s="33"/>
      <c r="G67" s="33"/>
      <c r="H67" s="33" t="s">
        <v>445</v>
      </c>
      <c r="I67" s="33"/>
      <c r="J67" s="33"/>
      <c r="K67" s="33" t="s">
        <v>445</v>
      </c>
      <c r="L67" s="33"/>
      <c r="M67" s="33"/>
      <c r="N67" s="33"/>
      <c r="O67" s="33"/>
      <c r="P67" s="33"/>
      <c r="Q67" s="33" t="s">
        <v>445</v>
      </c>
      <c r="R67" s="33"/>
      <c r="S67" s="33"/>
      <c r="T67" s="6">
        <f aca="true" t="shared" si="7" ref="T67:T98">COUNTIF(E67:S67,"+")</f>
        <v>3</v>
      </c>
      <c r="U67" s="33"/>
      <c r="V67" s="33"/>
      <c r="W67" s="33"/>
      <c r="X67" s="33"/>
      <c r="Y67" s="33"/>
      <c r="Z67" s="33"/>
      <c r="AA67" s="33"/>
      <c r="AB67" s="33" t="s">
        <v>445</v>
      </c>
      <c r="AC67" s="33"/>
      <c r="AD67" s="33"/>
      <c r="AE67" s="33"/>
      <c r="AF67" s="33"/>
      <c r="AG67" s="33"/>
      <c r="AH67" s="33"/>
      <c r="AI67" s="33"/>
      <c r="AJ67" s="6">
        <f aca="true" t="shared" si="8" ref="AJ67:AJ98">COUNTIF(U67:AI67,"+")</f>
        <v>1</v>
      </c>
    </row>
    <row r="68" spans="1:36" ht="16.5">
      <c r="A68" s="116" t="str">
        <f>Команды!A64</f>
        <v>RU4801011</v>
      </c>
      <c r="B68" s="118" t="str">
        <f>Команды!B64</f>
        <v>Барремский Ярус</v>
      </c>
      <c r="C68" s="118" t="str">
        <f>Команды!C64</f>
        <v>Липецк</v>
      </c>
      <c r="D68" s="6">
        <f t="shared" si="6"/>
        <v>5</v>
      </c>
      <c r="E68" s="33"/>
      <c r="F68" s="33"/>
      <c r="G68" s="33"/>
      <c r="H68" s="33"/>
      <c r="I68" s="33" t="s">
        <v>445</v>
      </c>
      <c r="J68" s="33"/>
      <c r="K68" s="33"/>
      <c r="L68" s="33"/>
      <c r="M68" s="33"/>
      <c r="N68" s="33"/>
      <c r="O68" s="33"/>
      <c r="P68" s="33"/>
      <c r="Q68" s="33"/>
      <c r="R68" s="33"/>
      <c r="S68" s="33" t="s">
        <v>445</v>
      </c>
      <c r="T68" s="6">
        <f t="shared" si="7"/>
        <v>2</v>
      </c>
      <c r="U68" s="33"/>
      <c r="V68" s="33" t="s">
        <v>445</v>
      </c>
      <c r="W68" s="33"/>
      <c r="X68" s="33"/>
      <c r="Y68" s="33"/>
      <c r="Z68" s="33"/>
      <c r="AA68" s="33"/>
      <c r="AB68" s="33"/>
      <c r="AC68" s="33"/>
      <c r="AD68" s="33"/>
      <c r="AE68" s="33" t="s">
        <v>445</v>
      </c>
      <c r="AF68" s="33"/>
      <c r="AG68" s="33" t="s">
        <v>445</v>
      </c>
      <c r="AH68" s="33"/>
      <c r="AI68" s="33"/>
      <c r="AJ68" s="6">
        <f t="shared" si="8"/>
        <v>3</v>
      </c>
    </row>
    <row r="69" spans="1:36" ht="16.5">
      <c r="A69" s="116" t="str">
        <f>Команды!A65</f>
        <v>RU4801012</v>
      </c>
      <c r="B69" s="118" t="str">
        <f>Команды!B65</f>
        <v>5 + 1</v>
      </c>
      <c r="C69" s="118" t="str">
        <f>Команды!C65</f>
        <v>Липецк</v>
      </c>
      <c r="D69" s="6">
        <f t="shared" si="6"/>
        <v>4</v>
      </c>
      <c r="E69" s="33"/>
      <c r="F69" s="33"/>
      <c r="G69" s="33"/>
      <c r="H69" s="33"/>
      <c r="I69" s="33"/>
      <c r="J69" s="33"/>
      <c r="K69" s="33"/>
      <c r="L69" s="33"/>
      <c r="M69" s="33" t="s">
        <v>445</v>
      </c>
      <c r="N69" s="33"/>
      <c r="O69" s="33"/>
      <c r="P69" s="33"/>
      <c r="Q69" s="33"/>
      <c r="R69" s="33"/>
      <c r="S69" s="33"/>
      <c r="T69" s="6">
        <f t="shared" si="7"/>
        <v>1</v>
      </c>
      <c r="U69" s="33"/>
      <c r="V69" s="33"/>
      <c r="W69" s="33"/>
      <c r="X69" s="33"/>
      <c r="Y69" s="33"/>
      <c r="Z69" s="33" t="s">
        <v>445</v>
      </c>
      <c r="AA69" s="33" t="s">
        <v>445</v>
      </c>
      <c r="AB69" s="33" t="s">
        <v>445</v>
      </c>
      <c r="AC69" s="33"/>
      <c r="AD69" s="33"/>
      <c r="AE69" s="33"/>
      <c r="AF69" s="33"/>
      <c r="AG69" s="33"/>
      <c r="AH69" s="33"/>
      <c r="AI69" s="33"/>
      <c r="AJ69" s="6">
        <f t="shared" si="8"/>
        <v>3</v>
      </c>
    </row>
    <row r="70" spans="1:36" ht="16.5">
      <c r="A70" s="116" t="str">
        <f>Команды!A66</f>
        <v>RU4801013</v>
      </c>
      <c r="B70" s="118" t="str">
        <f>Команды!B66</f>
        <v>Подвижные в подвижном</v>
      </c>
      <c r="C70" s="118" t="str">
        <f>Команды!C66</f>
        <v>Липецк</v>
      </c>
      <c r="D70" s="6">
        <f t="shared" si="6"/>
        <v>3</v>
      </c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6">
        <f t="shared" si="7"/>
        <v>0</v>
      </c>
      <c r="U70" s="152"/>
      <c r="V70" s="152"/>
      <c r="W70" s="152" t="s">
        <v>445</v>
      </c>
      <c r="X70" s="152"/>
      <c r="Y70" s="152"/>
      <c r="Z70" s="152" t="s">
        <v>445</v>
      </c>
      <c r="AA70" s="152"/>
      <c r="AB70" s="152" t="s">
        <v>445</v>
      </c>
      <c r="AC70" s="152"/>
      <c r="AD70" s="152"/>
      <c r="AE70" s="152"/>
      <c r="AF70" s="152"/>
      <c r="AG70" s="152"/>
      <c r="AH70" s="152"/>
      <c r="AI70" s="152"/>
      <c r="AJ70" s="6">
        <f t="shared" si="8"/>
        <v>3</v>
      </c>
    </row>
    <row r="71" spans="1:36" ht="16.5">
      <c r="A71" s="116" t="str">
        <f>Команды!A67</f>
        <v>RU4801014</v>
      </c>
      <c r="B71" s="117" t="str">
        <f>Команды!B67</f>
        <v>Котовеки</v>
      </c>
      <c r="C71" s="117" t="str">
        <f>Команды!C67</f>
        <v>Липецк</v>
      </c>
      <c r="D71" s="6">
        <f t="shared" si="6"/>
        <v>3</v>
      </c>
      <c r="E71" s="152"/>
      <c r="F71" s="152"/>
      <c r="G71" s="152"/>
      <c r="H71" s="152"/>
      <c r="I71" s="152" t="s">
        <v>445</v>
      </c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6">
        <f t="shared" si="7"/>
        <v>1</v>
      </c>
      <c r="U71" s="152"/>
      <c r="V71" s="152"/>
      <c r="W71" s="152"/>
      <c r="X71" s="152" t="s">
        <v>445</v>
      </c>
      <c r="Y71" s="152"/>
      <c r="Z71" s="152"/>
      <c r="AA71" s="152"/>
      <c r="AB71" s="152"/>
      <c r="AC71" s="152"/>
      <c r="AD71" s="152" t="s">
        <v>445</v>
      </c>
      <c r="AE71" s="152"/>
      <c r="AF71" s="152"/>
      <c r="AG71" s="152"/>
      <c r="AH71" s="152"/>
      <c r="AI71" s="152"/>
      <c r="AJ71" s="6">
        <f t="shared" si="8"/>
        <v>2</v>
      </c>
    </row>
    <row r="72" spans="1:36" ht="16.5">
      <c r="A72" s="116" t="str">
        <f>Команды!A68</f>
        <v>RU4801015</v>
      </c>
      <c r="B72" s="117" t="str">
        <f>Команды!B68</f>
        <v>Стальная Выхухоль</v>
      </c>
      <c r="C72" s="117" t="str">
        <f>Команды!C68</f>
        <v>Липецк</v>
      </c>
      <c r="D72" s="6">
        <f t="shared" si="6"/>
        <v>9</v>
      </c>
      <c r="E72" s="152" t="s">
        <v>445</v>
      </c>
      <c r="F72" s="152"/>
      <c r="G72" s="152" t="s">
        <v>445</v>
      </c>
      <c r="H72" s="152"/>
      <c r="I72" s="152" t="s">
        <v>445</v>
      </c>
      <c r="J72" s="152"/>
      <c r="K72" s="152"/>
      <c r="L72" s="152"/>
      <c r="M72" s="152" t="s">
        <v>445</v>
      </c>
      <c r="N72" s="152"/>
      <c r="O72" s="152"/>
      <c r="P72" s="152"/>
      <c r="Q72" s="152"/>
      <c r="R72" s="152" t="s">
        <v>445</v>
      </c>
      <c r="S72" s="152"/>
      <c r="T72" s="6">
        <f t="shared" si="7"/>
        <v>5</v>
      </c>
      <c r="U72" s="152"/>
      <c r="V72" s="152"/>
      <c r="W72" s="152" t="s">
        <v>445</v>
      </c>
      <c r="X72" s="152"/>
      <c r="Y72" s="152"/>
      <c r="Z72" s="152"/>
      <c r="AA72" s="152" t="s">
        <v>445</v>
      </c>
      <c r="AB72" s="152"/>
      <c r="AC72" s="152" t="s">
        <v>445</v>
      </c>
      <c r="AD72" s="152"/>
      <c r="AE72" s="152"/>
      <c r="AF72" s="152"/>
      <c r="AG72" s="152" t="s">
        <v>445</v>
      </c>
      <c r="AH72" s="152"/>
      <c r="AI72" s="152"/>
      <c r="AJ72" s="6">
        <f t="shared" si="8"/>
        <v>4</v>
      </c>
    </row>
    <row r="73" spans="1:36" ht="16.5">
      <c r="A73" s="83" t="str">
        <f>Команды!A3</f>
        <v>RU5201001</v>
      </c>
      <c r="B73" s="84" t="str">
        <f>Команды!B3</f>
        <v>Z</v>
      </c>
      <c r="C73" s="85" t="str">
        <f>Команды!C3</f>
        <v>Нижний Новгород</v>
      </c>
      <c r="D73" s="6">
        <f t="shared" si="6"/>
        <v>3</v>
      </c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33" t="s">
        <v>445</v>
      </c>
      <c r="S73" s="74"/>
      <c r="T73" s="6">
        <f t="shared" si="7"/>
        <v>1</v>
      </c>
      <c r="U73" s="74"/>
      <c r="V73" s="74"/>
      <c r="W73" s="74"/>
      <c r="X73" s="74"/>
      <c r="Y73" s="74"/>
      <c r="Z73" s="74" t="s">
        <v>445</v>
      </c>
      <c r="AA73" s="74" t="s">
        <v>445</v>
      </c>
      <c r="AB73" s="74"/>
      <c r="AC73" s="74"/>
      <c r="AD73" s="74"/>
      <c r="AE73" s="74"/>
      <c r="AF73" s="74"/>
      <c r="AG73" s="74"/>
      <c r="AH73" s="74"/>
      <c r="AI73" s="74"/>
      <c r="AJ73" s="6">
        <f t="shared" si="8"/>
        <v>2</v>
      </c>
    </row>
    <row r="74" spans="1:36" ht="16.5">
      <c r="A74" s="83" t="str">
        <f>Команды!A6</f>
        <v>RU5201002</v>
      </c>
      <c r="B74" s="84" t="str">
        <f>Команды!B6</f>
        <v>ЭБАККИ</v>
      </c>
      <c r="C74" s="84" t="str">
        <f>Команды!C6</f>
        <v>Нижний Новгород</v>
      </c>
      <c r="D74" s="6">
        <f t="shared" si="6"/>
        <v>6</v>
      </c>
      <c r="E74" s="33"/>
      <c r="F74" s="33"/>
      <c r="G74" s="74"/>
      <c r="H74" s="33"/>
      <c r="I74" s="33" t="s">
        <v>445</v>
      </c>
      <c r="J74" s="33"/>
      <c r="K74" s="33" t="s">
        <v>445</v>
      </c>
      <c r="L74" s="33"/>
      <c r="M74" s="33"/>
      <c r="N74" s="33"/>
      <c r="O74" s="74"/>
      <c r="P74" s="74"/>
      <c r="Q74" s="74"/>
      <c r="R74" s="33"/>
      <c r="S74" s="74"/>
      <c r="T74" s="6">
        <f t="shared" si="7"/>
        <v>2</v>
      </c>
      <c r="U74" s="33"/>
      <c r="V74" s="33" t="s">
        <v>445</v>
      </c>
      <c r="W74" s="74"/>
      <c r="X74" s="74" t="s">
        <v>445</v>
      </c>
      <c r="Y74" s="33"/>
      <c r="Z74" s="33"/>
      <c r="AA74" s="33"/>
      <c r="AB74" s="74" t="s">
        <v>445</v>
      </c>
      <c r="AC74" s="33"/>
      <c r="AD74" s="33"/>
      <c r="AE74" s="33" t="s">
        <v>445</v>
      </c>
      <c r="AF74" s="33"/>
      <c r="AG74" s="33"/>
      <c r="AH74" s="33"/>
      <c r="AI74" s="33"/>
      <c r="AJ74" s="6">
        <f t="shared" si="8"/>
        <v>4</v>
      </c>
    </row>
    <row r="75" spans="1:36" ht="16.5">
      <c r="A75" s="83" t="str">
        <f>Команды!A9</f>
        <v>RU5201003</v>
      </c>
      <c r="B75" s="84" t="str">
        <f>Команды!B9</f>
        <v>Команда А</v>
      </c>
      <c r="C75" s="84" t="str">
        <f>Команды!C9</f>
        <v>Нижний Новгород</v>
      </c>
      <c r="D75" s="6">
        <f t="shared" si="6"/>
        <v>2</v>
      </c>
      <c r="E75" s="33"/>
      <c r="F75" s="33"/>
      <c r="G75" s="33"/>
      <c r="H75" s="33" t="s">
        <v>445</v>
      </c>
      <c r="I75" s="33"/>
      <c r="J75" s="33"/>
      <c r="K75" s="33"/>
      <c r="L75" s="33"/>
      <c r="M75" s="33"/>
      <c r="N75" s="33"/>
      <c r="O75" s="33"/>
      <c r="P75" s="33"/>
      <c r="Q75" s="74"/>
      <c r="R75" s="33"/>
      <c r="S75" s="33"/>
      <c r="T75" s="6">
        <f t="shared" si="7"/>
        <v>1</v>
      </c>
      <c r="U75" s="33"/>
      <c r="V75" s="33"/>
      <c r="W75" s="74"/>
      <c r="X75" s="33"/>
      <c r="Y75" s="33"/>
      <c r="Z75" s="33"/>
      <c r="AA75" s="33"/>
      <c r="AB75" s="74" t="s">
        <v>445</v>
      </c>
      <c r="AC75" s="33"/>
      <c r="AD75" s="33"/>
      <c r="AE75" s="33"/>
      <c r="AF75" s="33"/>
      <c r="AG75" s="33"/>
      <c r="AH75" s="33"/>
      <c r="AI75" s="33"/>
      <c r="AJ75" s="6">
        <f t="shared" si="8"/>
        <v>1</v>
      </c>
    </row>
    <row r="76" spans="1:36" ht="16.5">
      <c r="A76" s="83" t="str">
        <f>Команды!A8</f>
        <v>RU5201004</v>
      </c>
      <c r="B76" s="84">
        <f>Команды!B8</f>
        <v>110</v>
      </c>
      <c r="C76" s="84" t="str">
        <f>Команды!C8</f>
        <v>Нижний Новгород</v>
      </c>
      <c r="D76" s="6">
        <f t="shared" si="6"/>
        <v>10</v>
      </c>
      <c r="E76" s="33"/>
      <c r="F76" s="33"/>
      <c r="G76" s="74"/>
      <c r="H76" s="33"/>
      <c r="I76" s="33" t="s">
        <v>445</v>
      </c>
      <c r="J76" s="33" t="s">
        <v>445</v>
      </c>
      <c r="K76" s="33"/>
      <c r="L76" s="33"/>
      <c r="M76" s="33" t="s">
        <v>445</v>
      </c>
      <c r="N76" s="33"/>
      <c r="O76" s="33"/>
      <c r="P76" s="33"/>
      <c r="Q76" s="74"/>
      <c r="R76" s="33" t="s">
        <v>445</v>
      </c>
      <c r="S76" s="74"/>
      <c r="T76" s="6">
        <f t="shared" si="7"/>
        <v>4</v>
      </c>
      <c r="U76" s="33"/>
      <c r="V76" s="33" t="s">
        <v>445</v>
      </c>
      <c r="W76" s="74"/>
      <c r="X76" s="74" t="s">
        <v>445</v>
      </c>
      <c r="Y76" s="74" t="s">
        <v>445</v>
      </c>
      <c r="Z76" s="33"/>
      <c r="AA76" s="33"/>
      <c r="AB76" s="74" t="s">
        <v>445</v>
      </c>
      <c r="AC76" s="33" t="s">
        <v>445</v>
      </c>
      <c r="AD76" s="33"/>
      <c r="AE76" s="33"/>
      <c r="AF76" s="33"/>
      <c r="AG76" s="33"/>
      <c r="AH76" s="33"/>
      <c r="AI76" s="33" t="s">
        <v>445</v>
      </c>
      <c r="AJ76" s="6">
        <f t="shared" si="8"/>
        <v>6</v>
      </c>
    </row>
    <row r="77" spans="1:36" ht="16.5">
      <c r="A77" s="83" t="str">
        <f>Команды!A7</f>
        <v>RU5201005</v>
      </c>
      <c r="B77" s="84" t="str">
        <f>Команды!B7</f>
        <v>Чуть выше плинтуса</v>
      </c>
      <c r="C77" s="84" t="str">
        <f>Команды!C7</f>
        <v>Нижний Новгород</v>
      </c>
      <c r="D77" s="6">
        <f t="shared" si="6"/>
        <v>0</v>
      </c>
      <c r="E77" s="74"/>
      <c r="F77" s="33"/>
      <c r="G77" s="74"/>
      <c r="H77" s="33"/>
      <c r="I77" s="33"/>
      <c r="J77" s="33"/>
      <c r="K77" s="74"/>
      <c r="L77" s="33"/>
      <c r="M77" s="33"/>
      <c r="N77" s="33"/>
      <c r="O77" s="74"/>
      <c r="P77" s="74"/>
      <c r="Q77" s="74"/>
      <c r="R77" s="74"/>
      <c r="S77" s="74"/>
      <c r="T77" s="6">
        <f t="shared" si="7"/>
        <v>0</v>
      </c>
      <c r="U77" s="33"/>
      <c r="V77" s="33"/>
      <c r="W77" s="74"/>
      <c r="X77" s="33"/>
      <c r="Y77" s="74"/>
      <c r="Z77" s="74"/>
      <c r="AA77" s="33"/>
      <c r="AB77" s="33"/>
      <c r="AC77" s="33"/>
      <c r="AD77" s="33"/>
      <c r="AE77" s="33"/>
      <c r="AF77" s="33"/>
      <c r="AG77" s="74"/>
      <c r="AH77" s="33"/>
      <c r="AI77" s="74"/>
      <c r="AJ77" s="6">
        <f t="shared" si="8"/>
        <v>0</v>
      </c>
    </row>
    <row r="78" spans="1:36" ht="16.5">
      <c r="A78" s="83" t="str">
        <f>Команды!A12</f>
        <v>RU5201007</v>
      </c>
      <c r="B78" s="84" t="str">
        <f>Команды!B12</f>
        <v>Панбат</v>
      </c>
      <c r="C78" s="85" t="str">
        <f>Команды!C12</f>
        <v>Нижний Новгород</v>
      </c>
      <c r="D78" s="6">
        <f t="shared" si="6"/>
        <v>1</v>
      </c>
      <c r="E78" s="74"/>
      <c r="F78" s="33"/>
      <c r="G78" s="74"/>
      <c r="H78" s="33"/>
      <c r="I78" s="33"/>
      <c r="J78" s="33"/>
      <c r="K78" s="74"/>
      <c r="L78" s="33"/>
      <c r="M78" s="33"/>
      <c r="N78" s="33"/>
      <c r="O78" s="33"/>
      <c r="P78" s="33"/>
      <c r="Q78" s="74"/>
      <c r="R78" s="33"/>
      <c r="S78" s="33"/>
      <c r="T78" s="6">
        <f t="shared" si="7"/>
        <v>0</v>
      </c>
      <c r="U78" s="33"/>
      <c r="V78" s="33"/>
      <c r="W78" s="74"/>
      <c r="X78" s="33"/>
      <c r="Y78" s="33"/>
      <c r="Z78" s="74"/>
      <c r="AA78" s="33"/>
      <c r="AB78" s="74" t="s">
        <v>445</v>
      </c>
      <c r="AC78" s="33"/>
      <c r="AD78" s="33"/>
      <c r="AE78" s="33"/>
      <c r="AF78" s="74"/>
      <c r="AG78" s="33"/>
      <c r="AH78" s="33"/>
      <c r="AI78" s="74"/>
      <c r="AJ78" s="6">
        <f t="shared" si="8"/>
        <v>1</v>
      </c>
    </row>
    <row r="79" spans="1:36" ht="16.5">
      <c r="A79" s="83" t="str">
        <f>Команды!A10</f>
        <v>RU5201008</v>
      </c>
      <c r="B79" s="84" t="str">
        <f>Команды!B10</f>
        <v>Енот Александр</v>
      </c>
      <c r="C79" s="84" t="str">
        <f>Команды!C10</f>
        <v>Нижний Новгород</v>
      </c>
      <c r="D79" s="6">
        <f t="shared" si="6"/>
        <v>6</v>
      </c>
      <c r="E79" s="33"/>
      <c r="F79" s="33"/>
      <c r="G79" s="74"/>
      <c r="H79" s="33" t="s">
        <v>445</v>
      </c>
      <c r="I79" s="33" t="s">
        <v>445</v>
      </c>
      <c r="J79" s="33"/>
      <c r="K79" s="33"/>
      <c r="L79" s="33"/>
      <c r="M79" s="33"/>
      <c r="N79" s="33"/>
      <c r="O79" s="33" t="s">
        <v>445</v>
      </c>
      <c r="P79" s="33"/>
      <c r="Q79" s="74"/>
      <c r="R79" s="33"/>
      <c r="S79" s="33"/>
      <c r="T79" s="6">
        <f t="shared" si="7"/>
        <v>3</v>
      </c>
      <c r="U79" s="33"/>
      <c r="V79" s="33"/>
      <c r="W79" s="74"/>
      <c r="X79" s="74" t="s">
        <v>445</v>
      </c>
      <c r="Y79" s="33"/>
      <c r="Z79" s="74" t="s">
        <v>445</v>
      </c>
      <c r="AA79" s="33"/>
      <c r="AB79" s="74" t="s">
        <v>445</v>
      </c>
      <c r="AC79" s="33"/>
      <c r="AD79" s="33"/>
      <c r="AE79" s="33"/>
      <c r="AF79" s="33"/>
      <c r="AG79" s="33"/>
      <c r="AH79" s="33"/>
      <c r="AI79" s="33"/>
      <c r="AJ79" s="6">
        <f t="shared" si="8"/>
        <v>3</v>
      </c>
    </row>
    <row r="80" spans="1:36" ht="16.5">
      <c r="A80" s="83" t="str">
        <f>Команды!A4</f>
        <v>RU5201009</v>
      </c>
      <c r="B80" s="84" t="str">
        <f>Команды!B4</f>
        <v>Октет имени Льва Пигалицына</v>
      </c>
      <c r="C80" s="85" t="str">
        <f>Команды!C4</f>
        <v>Дзержинск</v>
      </c>
      <c r="D80" s="6">
        <f t="shared" si="6"/>
        <v>3</v>
      </c>
      <c r="E80" s="33"/>
      <c r="F80" s="33"/>
      <c r="G80" s="33"/>
      <c r="H80" s="33"/>
      <c r="I80" s="74"/>
      <c r="J80" s="33"/>
      <c r="K80" s="33"/>
      <c r="L80" s="33" t="s">
        <v>445</v>
      </c>
      <c r="M80" s="33"/>
      <c r="N80" s="33"/>
      <c r="O80" s="33"/>
      <c r="P80" s="33"/>
      <c r="Q80" s="74"/>
      <c r="R80" s="33" t="s">
        <v>445</v>
      </c>
      <c r="S80" s="33"/>
      <c r="T80" s="6">
        <f t="shared" si="7"/>
        <v>2</v>
      </c>
      <c r="U80" s="33"/>
      <c r="V80" s="33"/>
      <c r="W80" s="74"/>
      <c r="X80" s="33"/>
      <c r="Y80" s="33"/>
      <c r="Z80" s="74" t="s">
        <v>445</v>
      </c>
      <c r="AA80" s="33"/>
      <c r="AB80" s="33"/>
      <c r="AC80" s="33"/>
      <c r="AD80" s="33"/>
      <c r="AE80" s="33"/>
      <c r="AF80" s="33"/>
      <c r="AG80" s="33"/>
      <c r="AH80" s="33"/>
      <c r="AI80" s="33"/>
      <c r="AJ80" s="6">
        <f t="shared" si="8"/>
        <v>1</v>
      </c>
    </row>
    <row r="81" spans="1:36" ht="16.5">
      <c r="A81" s="83" t="str">
        <f>Команды!A11</f>
        <v>RU5201010</v>
      </c>
      <c r="B81" s="84" t="str">
        <f>Команды!B11</f>
        <v>Зеленый с жасмином</v>
      </c>
      <c r="C81" s="85" t="str">
        <f>Команды!C11</f>
        <v>Нижний Новгород</v>
      </c>
      <c r="D81" s="6">
        <f t="shared" si="6"/>
        <v>1</v>
      </c>
      <c r="E81" s="74"/>
      <c r="F81" s="33"/>
      <c r="G81" s="74"/>
      <c r="H81" s="33"/>
      <c r="I81" s="33"/>
      <c r="J81" s="33"/>
      <c r="K81" s="33"/>
      <c r="L81" s="33"/>
      <c r="M81" s="33"/>
      <c r="N81" s="33"/>
      <c r="O81" s="33"/>
      <c r="P81" s="74"/>
      <c r="Q81" s="74"/>
      <c r="R81" s="74"/>
      <c r="S81" s="33"/>
      <c r="T81" s="6">
        <f t="shared" si="7"/>
        <v>0</v>
      </c>
      <c r="U81" s="33"/>
      <c r="V81" s="74"/>
      <c r="W81" s="74"/>
      <c r="X81" s="33"/>
      <c r="Y81" s="33"/>
      <c r="Z81" s="74" t="s">
        <v>445</v>
      </c>
      <c r="AA81" s="33"/>
      <c r="AB81" s="33"/>
      <c r="AC81" s="33"/>
      <c r="AD81" s="33"/>
      <c r="AE81" s="33"/>
      <c r="AF81" s="33"/>
      <c r="AG81" s="33"/>
      <c r="AH81" s="33"/>
      <c r="AI81" s="33"/>
      <c r="AJ81" s="6">
        <f t="shared" si="8"/>
        <v>1</v>
      </c>
    </row>
    <row r="82" spans="1:36" ht="16.5">
      <c r="A82" s="83" t="str">
        <f>Команды!A5</f>
        <v>RU5201012</v>
      </c>
      <c r="B82" s="84" t="str">
        <f>Команды!B5</f>
        <v>Замок Иф-младший</v>
      </c>
      <c r="C82" s="84" t="str">
        <f>Команды!C5</f>
        <v>Нижний Новгород</v>
      </c>
      <c r="D82" s="6">
        <f t="shared" si="6"/>
        <v>2</v>
      </c>
      <c r="E82" s="69"/>
      <c r="F82" s="150"/>
      <c r="G82" s="69"/>
      <c r="H82" s="150"/>
      <c r="I82" s="69"/>
      <c r="J82" s="150"/>
      <c r="K82" s="150"/>
      <c r="L82" s="69"/>
      <c r="M82" s="150"/>
      <c r="N82" s="150"/>
      <c r="O82" s="69"/>
      <c r="P82" s="150"/>
      <c r="Q82" s="69"/>
      <c r="R82" s="69"/>
      <c r="S82" s="69"/>
      <c r="T82" s="6">
        <f t="shared" si="7"/>
        <v>0</v>
      </c>
      <c r="U82" s="150"/>
      <c r="V82" s="150"/>
      <c r="W82" s="69"/>
      <c r="X82" s="69" t="s">
        <v>445</v>
      </c>
      <c r="Y82" s="150"/>
      <c r="Z82" s="69"/>
      <c r="AA82" s="150"/>
      <c r="AB82" s="150"/>
      <c r="AC82" s="150"/>
      <c r="AD82" s="150"/>
      <c r="AE82" s="150"/>
      <c r="AF82" s="69"/>
      <c r="AG82" s="150" t="s">
        <v>445</v>
      </c>
      <c r="AH82" s="150"/>
      <c r="AI82" s="150"/>
      <c r="AJ82" s="6">
        <f t="shared" si="8"/>
        <v>2</v>
      </c>
    </row>
    <row r="83" spans="1:36" ht="16.5">
      <c r="A83" s="83" t="str">
        <f>Команды!A2</f>
        <v>RU5201013</v>
      </c>
      <c r="B83" s="84" t="str">
        <f>Команды!B2</f>
        <v>Волгарь</v>
      </c>
      <c r="C83" s="85" t="str">
        <f>Команды!C2</f>
        <v>Нижний Новгород</v>
      </c>
      <c r="D83" s="6">
        <f t="shared" si="6"/>
        <v>3</v>
      </c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 t="s">
        <v>445</v>
      </c>
      <c r="R83" s="150" t="s">
        <v>445</v>
      </c>
      <c r="S83" s="69"/>
      <c r="T83" s="6">
        <f t="shared" si="7"/>
        <v>2</v>
      </c>
      <c r="U83" s="69"/>
      <c r="V83" s="69"/>
      <c r="W83" s="69" t="s">
        <v>445</v>
      </c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">
        <f t="shared" si="8"/>
        <v>1</v>
      </c>
    </row>
    <row r="84" spans="1:36" ht="16.5">
      <c r="A84" s="83" t="str">
        <f>Команды!A98</f>
        <v>RU5202001</v>
      </c>
      <c r="B84" s="143" t="str">
        <f>Команды!B98</f>
        <v>Будильник</v>
      </c>
      <c r="C84" s="143" t="str">
        <f>Команды!C98</f>
        <v>Тоншаево</v>
      </c>
      <c r="D84" s="6">
        <f t="shared" si="6"/>
        <v>10</v>
      </c>
      <c r="E84" s="150"/>
      <c r="F84" s="150" t="s">
        <v>445</v>
      </c>
      <c r="G84" s="150"/>
      <c r="H84" s="150"/>
      <c r="I84" s="150" t="s">
        <v>445</v>
      </c>
      <c r="J84" s="150"/>
      <c r="K84" s="150" t="s">
        <v>445</v>
      </c>
      <c r="L84" s="150" t="s">
        <v>445</v>
      </c>
      <c r="M84" s="150"/>
      <c r="N84" s="150"/>
      <c r="O84" s="150"/>
      <c r="P84" s="150"/>
      <c r="Q84" s="150"/>
      <c r="R84" s="150" t="s">
        <v>445</v>
      </c>
      <c r="S84" s="150" t="s">
        <v>445</v>
      </c>
      <c r="T84" s="6">
        <f t="shared" si="7"/>
        <v>6</v>
      </c>
      <c r="U84" s="150"/>
      <c r="V84" s="150"/>
      <c r="W84" s="150"/>
      <c r="X84" s="150"/>
      <c r="Y84" s="150"/>
      <c r="Z84" s="150"/>
      <c r="AA84" s="150"/>
      <c r="AB84" s="150" t="s">
        <v>445</v>
      </c>
      <c r="AC84" s="150"/>
      <c r="AD84" s="150"/>
      <c r="AE84" s="150"/>
      <c r="AF84" s="150" t="s">
        <v>445</v>
      </c>
      <c r="AG84" s="150" t="s">
        <v>445</v>
      </c>
      <c r="AH84" s="150"/>
      <c r="AI84" s="150" t="s">
        <v>445</v>
      </c>
      <c r="AJ84" s="6">
        <f t="shared" si="8"/>
        <v>4</v>
      </c>
    </row>
    <row r="85" spans="1:36" ht="16.5">
      <c r="A85" s="144" t="str">
        <f>Команды!A99</f>
        <v>RU5401001</v>
      </c>
      <c r="B85" s="145" t="str">
        <f>Команды!B99</f>
        <v>Без пяти пол пятого </v>
      </c>
      <c r="C85" s="145" t="str">
        <f>Команды!C99</f>
        <v>Новосибирск</v>
      </c>
      <c r="D85" s="6">
        <f t="shared" si="6"/>
        <v>9</v>
      </c>
      <c r="E85" s="150"/>
      <c r="F85" s="150"/>
      <c r="G85" s="150"/>
      <c r="H85" s="150" t="s">
        <v>445</v>
      </c>
      <c r="I85" s="150" t="s">
        <v>445</v>
      </c>
      <c r="J85" s="150"/>
      <c r="K85" s="150" t="s">
        <v>445</v>
      </c>
      <c r="L85" s="150"/>
      <c r="M85" s="150"/>
      <c r="N85" s="150"/>
      <c r="O85" s="150"/>
      <c r="P85" s="150"/>
      <c r="Q85" s="150" t="s">
        <v>445</v>
      </c>
      <c r="R85" s="150" t="s">
        <v>445</v>
      </c>
      <c r="S85" s="150"/>
      <c r="T85" s="6">
        <f t="shared" si="7"/>
        <v>5</v>
      </c>
      <c r="U85" s="150" t="s">
        <v>445</v>
      </c>
      <c r="V85" s="150"/>
      <c r="W85" s="150"/>
      <c r="X85" s="150" t="s">
        <v>445</v>
      </c>
      <c r="Y85" s="150" t="s">
        <v>445</v>
      </c>
      <c r="Z85" s="150" t="s">
        <v>445</v>
      </c>
      <c r="AA85" s="150"/>
      <c r="AB85" s="150"/>
      <c r="AC85" s="150"/>
      <c r="AD85" s="150"/>
      <c r="AE85" s="150"/>
      <c r="AF85" s="150"/>
      <c r="AG85" s="150"/>
      <c r="AH85" s="150"/>
      <c r="AI85" s="150"/>
      <c r="AJ85" s="6">
        <f t="shared" si="8"/>
        <v>4</v>
      </c>
    </row>
    <row r="86" spans="1:36" ht="16.5">
      <c r="A86" s="144" t="str">
        <f>Команды!A100</f>
        <v>RU5401002</v>
      </c>
      <c r="B86" s="145" t="str">
        <f>Команды!B100</f>
        <v>А5</v>
      </c>
      <c r="C86" s="145" t="str">
        <f>Команды!C100</f>
        <v>Новосибирск</v>
      </c>
      <c r="D86" s="6">
        <f t="shared" si="6"/>
        <v>4</v>
      </c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 t="s">
        <v>445</v>
      </c>
      <c r="T86" s="6">
        <f t="shared" si="7"/>
        <v>1</v>
      </c>
      <c r="U86" s="150" t="s">
        <v>445</v>
      </c>
      <c r="V86" s="150"/>
      <c r="W86" s="150"/>
      <c r="X86" s="150"/>
      <c r="Y86" s="150"/>
      <c r="Z86" s="150"/>
      <c r="AA86" s="150" t="s">
        <v>445</v>
      </c>
      <c r="AB86" s="150" t="s">
        <v>445</v>
      </c>
      <c r="AC86" s="150"/>
      <c r="AD86" s="150"/>
      <c r="AE86" s="150"/>
      <c r="AF86" s="150"/>
      <c r="AG86" s="150"/>
      <c r="AH86" s="150"/>
      <c r="AI86" s="150"/>
      <c r="AJ86" s="6">
        <f t="shared" si="8"/>
        <v>3</v>
      </c>
    </row>
    <row r="87" spans="1:36" ht="16.5">
      <c r="A87" s="122" t="str">
        <f>Команды!A72</f>
        <v>RU5901001</v>
      </c>
      <c r="B87" s="123" t="str">
        <f>Команды!B72</f>
        <v>Шпроты Шредингера</v>
      </c>
      <c r="C87" s="123" t="str">
        <f>Команды!C72</f>
        <v>Пермь</v>
      </c>
      <c r="D87" s="6">
        <f t="shared" si="6"/>
        <v>8</v>
      </c>
      <c r="E87" s="150" t="s">
        <v>445</v>
      </c>
      <c r="F87" s="150" t="s">
        <v>445</v>
      </c>
      <c r="G87" s="150"/>
      <c r="H87" s="150" t="s">
        <v>445</v>
      </c>
      <c r="I87" s="150" t="s">
        <v>445</v>
      </c>
      <c r="J87" s="150" t="s">
        <v>445</v>
      </c>
      <c r="K87" s="150"/>
      <c r="L87" s="150"/>
      <c r="M87" s="150"/>
      <c r="N87" s="150"/>
      <c r="O87" s="150"/>
      <c r="P87" s="150"/>
      <c r="Q87" s="150"/>
      <c r="R87" s="150"/>
      <c r="S87" s="150" t="s">
        <v>445</v>
      </c>
      <c r="T87" s="6">
        <f t="shared" si="7"/>
        <v>6</v>
      </c>
      <c r="U87" s="150"/>
      <c r="V87" s="150" t="s">
        <v>445</v>
      </c>
      <c r="W87" s="150"/>
      <c r="X87" s="150"/>
      <c r="Y87" s="150" t="s">
        <v>445</v>
      </c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6">
        <f t="shared" si="8"/>
        <v>2</v>
      </c>
    </row>
    <row r="88" spans="1:36" ht="16.5">
      <c r="A88" s="122" t="str">
        <f>Команды!A73</f>
        <v>RU5901002</v>
      </c>
      <c r="B88" s="123" t="str">
        <f>Команды!B73</f>
        <v>Котики против печальки</v>
      </c>
      <c r="C88" s="123" t="str">
        <f>Команды!C73</f>
        <v>Пермь</v>
      </c>
      <c r="D88" s="6">
        <f t="shared" si="6"/>
        <v>13</v>
      </c>
      <c r="E88" s="150" t="s">
        <v>445</v>
      </c>
      <c r="F88" s="150"/>
      <c r="G88" s="150"/>
      <c r="H88" s="150"/>
      <c r="I88" s="150" t="s">
        <v>445</v>
      </c>
      <c r="J88" s="150" t="s">
        <v>445</v>
      </c>
      <c r="K88" s="150" t="s">
        <v>445</v>
      </c>
      <c r="L88" s="150"/>
      <c r="M88" s="150" t="s">
        <v>445</v>
      </c>
      <c r="N88" s="150" t="s">
        <v>445</v>
      </c>
      <c r="O88" s="150" t="s">
        <v>445</v>
      </c>
      <c r="P88" s="150"/>
      <c r="Q88" s="150" t="s">
        <v>445</v>
      </c>
      <c r="R88" s="150"/>
      <c r="S88" s="150" t="s">
        <v>445</v>
      </c>
      <c r="T88" s="6">
        <f t="shared" si="7"/>
        <v>9</v>
      </c>
      <c r="U88" s="150"/>
      <c r="V88" s="150" t="s">
        <v>445</v>
      </c>
      <c r="W88" s="150"/>
      <c r="X88" s="150"/>
      <c r="Y88" s="150" t="s">
        <v>445</v>
      </c>
      <c r="Z88" s="150"/>
      <c r="AA88" s="150"/>
      <c r="AB88" s="150"/>
      <c r="AC88" s="150"/>
      <c r="AD88" s="150"/>
      <c r="AE88" s="150" t="s">
        <v>445</v>
      </c>
      <c r="AF88" s="150"/>
      <c r="AG88" s="150" t="s">
        <v>445</v>
      </c>
      <c r="AH88" s="150"/>
      <c r="AI88" s="150"/>
      <c r="AJ88" s="6">
        <f t="shared" si="8"/>
        <v>4</v>
      </c>
    </row>
    <row r="89" spans="1:36" ht="16.5">
      <c r="A89" s="147" t="str">
        <f>Команды!A113</f>
        <v>RU6001001</v>
      </c>
      <c r="B89" s="148" t="str">
        <f>Команды!B113</f>
        <v>Наследники Великой Империи</v>
      </c>
      <c r="C89" s="148" t="str">
        <f>Команды!C113</f>
        <v>Великие Луки</v>
      </c>
      <c r="D89" s="6">
        <f t="shared" si="6"/>
        <v>5</v>
      </c>
      <c r="E89" s="33"/>
      <c r="F89" s="33"/>
      <c r="G89" s="33"/>
      <c r="H89" s="33"/>
      <c r="I89" s="33"/>
      <c r="J89" s="33"/>
      <c r="K89" s="150" t="s">
        <v>445</v>
      </c>
      <c r="L89" s="33"/>
      <c r="M89" s="150"/>
      <c r="N89" s="33"/>
      <c r="O89" s="33" t="s">
        <v>445</v>
      </c>
      <c r="P89" s="33"/>
      <c r="Q89" s="33"/>
      <c r="R89" s="33"/>
      <c r="S89" s="33" t="s">
        <v>445</v>
      </c>
      <c r="T89" s="6">
        <f t="shared" si="7"/>
        <v>3</v>
      </c>
      <c r="U89" s="33"/>
      <c r="V89" s="33"/>
      <c r="W89" s="33"/>
      <c r="X89" s="150" t="s">
        <v>445</v>
      </c>
      <c r="Y89" s="33"/>
      <c r="Z89" s="150"/>
      <c r="AA89" s="33"/>
      <c r="AB89" s="33"/>
      <c r="AC89" s="33"/>
      <c r="AD89" s="33"/>
      <c r="AE89" s="33" t="s">
        <v>445</v>
      </c>
      <c r="AF89" s="33"/>
      <c r="AG89" s="33"/>
      <c r="AH89" s="33"/>
      <c r="AI89" s="33"/>
      <c r="AJ89" s="6">
        <f t="shared" si="8"/>
        <v>2</v>
      </c>
    </row>
    <row r="90" spans="1:36" ht="16.5">
      <c r="A90" s="147" t="str">
        <f>Команды!A114</f>
        <v>RU6001002</v>
      </c>
      <c r="B90" s="148" t="str">
        <f>Команды!B114</f>
        <v>Победители по жизни</v>
      </c>
      <c r="C90" s="148" t="str">
        <f>Команды!C114</f>
        <v>Великие Луки</v>
      </c>
      <c r="D90" s="6">
        <f t="shared" si="6"/>
        <v>2</v>
      </c>
      <c r="E90" s="33"/>
      <c r="F90" s="33"/>
      <c r="G90" s="33"/>
      <c r="H90" s="33"/>
      <c r="I90" s="33" t="s">
        <v>445</v>
      </c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6">
        <f t="shared" si="7"/>
        <v>1</v>
      </c>
      <c r="U90" s="33"/>
      <c r="V90" s="33"/>
      <c r="W90" s="33"/>
      <c r="X90" s="33"/>
      <c r="Y90" s="33"/>
      <c r="Z90" s="33"/>
      <c r="AA90" s="33"/>
      <c r="AB90" s="33" t="s">
        <v>445</v>
      </c>
      <c r="AC90" s="33"/>
      <c r="AD90" s="33"/>
      <c r="AE90" s="33"/>
      <c r="AF90" s="33"/>
      <c r="AG90" s="33"/>
      <c r="AH90" s="33"/>
      <c r="AI90" s="33"/>
      <c r="AJ90" s="6">
        <f t="shared" si="8"/>
        <v>1</v>
      </c>
    </row>
    <row r="91" spans="1:36" ht="16.5">
      <c r="A91" s="147" t="str">
        <f>Команды!A115</f>
        <v>RU6001003</v>
      </c>
      <c r="B91" s="148" t="str">
        <f>Команды!B115</f>
        <v>Пингвины</v>
      </c>
      <c r="C91" s="148" t="str">
        <f>Команды!C115</f>
        <v>Великие Луки</v>
      </c>
      <c r="D91" s="6">
        <f t="shared" si="6"/>
        <v>3</v>
      </c>
      <c r="E91" s="33"/>
      <c r="F91" s="33"/>
      <c r="G91" s="33"/>
      <c r="H91" s="33"/>
      <c r="I91" s="33"/>
      <c r="J91" s="33"/>
      <c r="K91" s="33" t="s">
        <v>445</v>
      </c>
      <c r="L91" s="33"/>
      <c r="M91" s="33"/>
      <c r="N91" s="33"/>
      <c r="O91" s="33" t="s">
        <v>445</v>
      </c>
      <c r="P91" s="33"/>
      <c r="Q91" s="33"/>
      <c r="R91" s="33"/>
      <c r="S91" s="33"/>
      <c r="T91" s="6">
        <f t="shared" si="7"/>
        <v>2</v>
      </c>
      <c r="U91" s="33"/>
      <c r="V91" s="33"/>
      <c r="W91" s="33"/>
      <c r="X91" s="33"/>
      <c r="Y91" s="33"/>
      <c r="Z91" s="33"/>
      <c r="AA91" s="33"/>
      <c r="AB91" s="33" t="s">
        <v>445</v>
      </c>
      <c r="AC91" s="33"/>
      <c r="AD91" s="33"/>
      <c r="AE91" s="33"/>
      <c r="AF91" s="33"/>
      <c r="AG91" s="33"/>
      <c r="AH91" s="33"/>
      <c r="AI91" s="33"/>
      <c r="AJ91" s="6">
        <f t="shared" si="8"/>
        <v>1</v>
      </c>
    </row>
    <row r="92" spans="1:36" ht="16.5">
      <c r="A92" s="147" t="str">
        <f>Команды!A116</f>
        <v>RU6001004</v>
      </c>
      <c r="B92" s="148" t="str">
        <f>Команды!B116</f>
        <v>Летучий нидерландец</v>
      </c>
      <c r="C92" s="148" t="str">
        <f>Команды!C116</f>
        <v>Великие Луки</v>
      </c>
      <c r="D92" s="6">
        <f t="shared" si="6"/>
        <v>8</v>
      </c>
      <c r="E92" s="33"/>
      <c r="F92" s="33"/>
      <c r="G92" s="33"/>
      <c r="H92" s="33"/>
      <c r="I92" s="33" t="s">
        <v>445</v>
      </c>
      <c r="J92" s="33"/>
      <c r="K92" s="33" t="s">
        <v>445</v>
      </c>
      <c r="L92" s="33"/>
      <c r="M92" s="33"/>
      <c r="N92" s="33"/>
      <c r="O92" s="33" t="s">
        <v>445</v>
      </c>
      <c r="P92" s="33"/>
      <c r="Q92" s="33" t="s">
        <v>445</v>
      </c>
      <c r="R92" s="33"/>
      <c r="S92" s="33"/>
      <c r="T92" s="6">
        <f t="shared" si="7"/>
        <v>4</v>
      </c>
      <c r="U92" s="33"/>
      <c r="V92" s="33"/>
      <c r="W92" s="33"/>
      <c r="X92" s="33" t="s">
        <v>445</v>
      </c>
      <c r="Y92" s="33"/>
      <c r="Z92" s="33" t="s">
        <v>445</v>
      </c>
      <c r="AA92" s="33"/>
      <c r="AB92" s="33" t="s">
        <v>445</v>
      </c>
      <c r="AC92" s="33"/>
      <c r="AD92" s="33"/>
      <c r="AE92" s="33"/>
      <c r="AF92" s="33"/>
      <c r="AG92" s="33" t="s">
        <v>445</v>
      </c>
      <c r="AH92" s="33"/>
      <c r="AI92" s="33"/>
      <c r="AJ92" s="6">
        <f t="shared" si="8"/>
        <v>4</v>
      </c>
    </row>
    <row r="93" spans="1:36" ht="16.5">
      <c r="A93" s="147" t="str">
        <f>Команды!A117</f>
        <v>RU6001007</v>
      </c>
      <c r="B93" s="148" t="str">
        <f>Команды!B117</f>
        <v>220 вольт</v>
      </c>
      <c r="C93" s="148" t="str">
        <f>Команды!C117</f>
        <v>Великие Луки</v>
      </c>
      <c r="D93" s="6">
        <f t="shared" si="6"/>
        <v>5</v>
      </c>
      <c r="E93" s="33" t="s">
        <v>445</v>
      </c>
      <c r="F93" s="33"/>
      <c r="G93" s="33"/>
      <c r="H93" s="33"/>
      <c r="I93" s="33"/>
      <c r="J93" s="33"/>
      <c r="K93" s="33" t="s">
        <v>445</v>
      </c>
      <c r="L93" s="33"/>
      <c r="M93" s="33"/>
      <c r="N93" s="33"/>
      <c r="O93" s="33" t="s">
        <v>445</v>
      </c>
      <c r="P93" s="33"/>
      <c r="Q93" s="33"/>
      <c r="R93" s="33"/>
      <c r="S93" s="33"/>
      <c r="T93" s="6">
        <f t="shared" si="7"/>
        <v>3</v>
      </c>
      <c r="U93" s="33"/>
      <c r="V93" s="33"/>
      <c r="W93" s="33"/>
      <c r="X93" s="33" t="s">
        <v>445</v>
      </c>
      <c r="Y93" s="33"/>
      <c r="Z93" s="33"/>
      <c r="AA93" s="33"/>
      <c r="AB93" s="33" t="s">
        <v>445</v>
      </c>
      <c r="AC93" s="33"/>
      <c r="AD93" s="33"/>
      <c r="AE93" s="33"/>
      <c r="AF93" s="33"/>
      <c r="AG93" s="33"/>
      <c r="AH93" s="33"/>
      <c r="AI93" s="33"/>
      <c r="AJ93" s="6">
        <f t="shared" si="8"/>
        <v>2</v>
      </c>
    </row>
    <row r="94" spans="1:36" ht="16.5">
      <c r="A94" s="109" t="str">
        <f>Команды!A89</f>
        <v>RU6201001</v>
      </c>
      <c r="B94" s="132" t="str">
        <f>Команды!B89</f>
        <v>Рандомм</v>
      </c>
      <c r="C94" s="132" t="str">
        <f>Команды!C89</f>
        <v>Рязань</v>
      </c>
      <c r="D94" s="6">
        <f t="shared" si="6"/>
        <v>2</v>
      </c>
      <c r="E94" s="33"/>
      <c r="F94" s="33"/>
      <c r="G94" s="33"/>
      <c r="H94" s="33"/>
      <c r="I94" s="33"/>
      <c r="J94" s="33"/>
      <c r="K94" s="33"/>
      <c r="L94" s="33"/>
      <c r="M94" s="33" t="s">
        <v>445</v>
      </c>
      <c r="N94" s="33"/>
      <c r="O94" s="33"/>
      <c r="P94" s="33"/>
      <c r="Q94" s="33"/>
      <c r="R94" s="33"/>
      <c r="S94" s="33"/>
      <c r="T94" s="6">
        <f t="shared" si="7"/>
        <v>1</v>
      </c>
      <c r="U94" s="33"/>
      <c r="V94" s="33"/>
      <c r="W94" s="33"/>
      <c r="X94" s="33"/>
      <c r="Y94" s="33"/>
      <c r="Z94" s="33"/>
      <c r="AA94" s="33" t="s">
        <v>445</v>
      </c>
      <c r="AB94" s="33"/>
      <c r="AC94" s="33"/>
      <c r="AD94" s="33"/>
      <c r="AE94" s="33"/>
      <c r="AF94" s="33"/>
      <c r="AG94" s="33"/>
      <c r="AH94" s="33"/>
      <c r="AI94" s="33"/>
      <c r="AJ94" s="6">
        <f t="shared" si="8"/>
        <v>1</v>
      </c>
    </row>
    <row r="95" spans="1:36" ht="16.5">
      <c r="A95" s="109" t="str">
        <f>Команды!A90</f>
        <v>RU6201002</v>
      </c>
      <c r="B95" s="132" t="str">
        <f>Команды!B90</f>
        <v>Lost in Stereo</v>
      </c>
      <c r="C95" s="132" t="str">
        <f>Команды!C90</f>
        <v>Рязань</v>
      </c>
      <c r="D95" s="6">
        <f t="shared" si="6"/>
        <v>3</v>
      </c>
      <c r="E95" s="33"/>
      <c r="F95" s="33"/>
      <c r="G95" s="33"/>
      <c r="H95" s="33" t="s">
        <v>445</v>
      </c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6">
        <f t="shared" si="7"/>
        <v>1</v>
      </c>
      <c r="U95" s="33"/>
      <c r="V95" s="33"/>
      <c r="W95" s="33"/>
      <c r="X95" s="33" t="s">
        <v>445</v>
      </c>
      <c r="Y95" s="33"/>
      <c r="Z95" s="33"/>
      <c r="AA95" s="33"/>
      <c r="AB95" s="33" t="s">
        <v>445</v>
      </c>
      <c r="AC95" s="33"/>
      <c r="AD95" s="33"/>
      <c r="AE95" s="33"/>
      <c r="AF95" s="33"/>
      <c r="AG95" s="33"/>
      <c r="AH95" s="33"/>
      <c r="AI95" s="33"/>
      <c r="AJ95" s="6">
        <f t="shared" si="8"/>
        <v>2</v>
      </c>
    </row>
    <row r="96" spans="1:36" ht="16.5">
      <c r="A96" s="109" t="str">
        <f>Команды!A91</f>
        <v>RU6201004</v>
      </c>
      <c r="B96" s="132" t="str">
        <f>Команды!B91</f>
        <v>Бог Шредингера</v>
      </c>
      <c r="C96" s="132" t="str">
        <f>Команды!C91</f>
        <v>Рязань</v>
      </c>
      <c r="D96" s="6">
        <f t="shared" si="6"/>
        <v>4</v>
      </c>
      <c r="E96" s="33"/>
      <c r="F96" s="33"/>
      <c r="G96" s="33"/>
      <c r="H96" s="33" t="s">
        <v>445</v>
      </c>
      <c r="I96" s="33"/>
      <c r="J96" s="33"/>
      <c r="K96" s="33"/>
      <c r="L96" s="33"/>
      <c r="M96" s="33"/>
      <c r="N96" s="33"/>
      <c r="O96" s="33"/>
      <c r="P96" s="33"/>
      <c r="Q96" s="33" t="s">
        <v>445</v>
      </c>
      <c r="R96" s="33" t="s">
        <v>445</v>
      </c>
      <c r="S96" s="33"/>
      <c r="T96" s="6">
        <f t="shared" si="7"/>
        <v>3</v>
      </c>
      <c r="U96" s="33"/>
      <c r="V96" s="33"/>
      <c r="W96" s="33"/>
      <c r="X96" s="33"/>
      <c r="Y96" s="33"/>
      <c r="Z96" s="33"/>
      <c r="AA96" s="33"/>
      <c r="AB96" s="33" t="s">
        <v>445</v>
      </c>
      <c r="AC96" s="33"/>
      <c r="AD96" s="33"/>
      <c r="AE96" s="33"/>
      <c r="AF96" s="33"/>
      <c r="AG96" s="33"/>
      <c r="AH96" s="33"/>
      <c r="AI96" s="33"/>
      <c r="AJ96" s="6">
        <f t="shared" si="8"/>
        <v>1</v>
      </c>
    </row>
    <row r="97" spans="1:36" ht="16.5">
      <c r="A97" s="109" t="str">
        <f>Команды!A92</f>
        <v>RU6201005</v>
      </c>
      <c r="B97" s="110" t="str">
        <f>Команды!B92</f>
        <v>Е.В.А.</v>
      </c>
      <c r="C97" s="110" t="str">
        <f>Команды!C92</f>
        <v>Рязань</v>
      </c>
      <c r="D97" s="6">
        <f t="shared" si="6"/>
        <v>2</v>
      </c>
      <c r="E97" s="33"/>
      <c r="F97" s="33"/>
      <c r="G97" s="33"/>
      <c r="H97" s="33"/>
      <c r="I97" s="33"/>
      <c r="J97" s="33" t="s">
        <v>445</v>
      </c>
      <c r="K97" s="33"/>
      <c r="L97" s="33"/>
      <c r="M97" s="33"/>
      <c r="N97" s="33"/>
      <c r="O97" s="33"/>
      <c r="P97" s="33"/>
      <c r="Q97" s="33"/>
      <c r="R97" s="33"/>
      <c r="S97" s="33"/>
      <c r="T97" s="6">
        <f t="shared" si="7"/>
        <v>1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 t="s">
        <v>445</v>
      </c>
      <c r="AH97" s="33"/>
      <c r="AI97" s="33"/>
      <c r="AJ97" s="6">
        <f t="shared" si="8"/>
        <v>1</v>
      </c>
    </row>
    <row r="98" spans="1:36" ht="16.5">
      <c r="A98" s="109" t="str">
        <f>Команды!A44</f>
        <v>RU6202001</v>
      </c>
      <c r="B98" s="110" t="str">
        <f>Команды!B44</f>
        <v>Чебуреки</v>
      </c>
      <c r="C98" s="110" t="str">
        <f>Команды!C44</f>
        <v>Сасово</v>
      </c>
      <c r="D98" s="6">
        <f t="shared" si="6"/>
        <v>7</v>
      </c>
      <c r="E98" s="33"/>
      <c r="F98" s="33" t="s">
        <v>445</v>
      </c>
      <c r="G98" s="33"/>
      <c r="H98" s="33" t="s">
        <v>445</v>
      </c>
      <c r="I98" s="33" t="s">
        <v>445</v>
      </c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6">
        <f t="shared" si="7"/>
        <v>3</v>
      </c>
      <c r="U98" s="33"/>
      <c r="V98" s="33" t="s">
        <v>445</v>
      </c>
      <c r="W98" s="33"/>
      <c r="X98" s="33" t="s">
        <v>445</v>
      </c>
      <c r="Y98" s="33"/>
      <c r="Z98" s="33" t="s">
        <v>445</v>
      </c>
      <c r="AA98" s="33"/>
      <c r="AB98" s="33" t="s">
        <v>445</v>
      </c>
      <c r="AC98" s="33"/>
      <c r="AD98" s="33"/>
      <c r="AE98" s="33"/>
      <c r="AF98" s="33"/>
      <c r="AG98" s="33"/>
      <c r="AH98" s="33"/>
      <c r="AI98" s="33"/>
      <c r="AJ98" s="6">
        <f t="shared" si="8"/>
        <v>4</v>
      </c>
    </row>
    <row r="99" spans="1:36" ht="16.5">
      <c r="A99" s="109" t="str">
        <f>Команды!A45</f>
        <v>RU6202002</v>
      </c>
      <c r="B99" s="110" t="str">
        <f>Команды!B45</f>
        <v>Оптимисты</v>
      </c>
      <c r="C99" s="110" t="str">
        <f>Команды!C45</f>
        <v>Кустарёвка</v>
      </c>
      <c r="D99" s="6">
        <f aca="true" t="shared" si="9" ref="D99:D123">T99+AJ99</f>
        <v>4</v>
      </c>
      <c r="E99" s="33"/>
      <c r="F99" s="33" t="s">
        <v>445</v>
      </c>
      <c r="G99" s="33"/>
      <c r="H99" s="33"/>
      <c r="I99" s="33" t="s">
        <v>445</v>
      </c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6">
        <f aca="true" t="shared" si="10" ref="T99:T127">COUNTIF(E99:S99,"+")</f>
        <v>2</v>
      </c>
      <c r="U99" s="33"/>
      <c r="V99" s="33"/>
      <c r="W99" s="33"/>
      <c r="X99" s="33" t="s">
        <v>445</v>
      </c>
      <c r="Y99" s="33"/>
      <c r="Z99" s="33"/>
      <c r="AA99" s="33"/>
      <c r="AB99" s="33" t="s">
        <v>445</v>
      </c>
      <c r="AC99" s="33"/>
      <c r="AD99" s="33"/>
      <c r="AE99" s="33"/>
      <c r="AF99" s="33"/>
      <c r="AG99" s="33"/>
      <c r="AH99" s="33"/>
      <c r="AI99" s="33"/>
      <c r="AJ99" s="6">
        <f aca="true" t="shared" si="11" ref="AJ99:AJ127">COUNTIF(U99:AI99,"+")</f>
        <v>2</v>
      </c>
    </row>
    <row r="100" spans="1:36" ht="16.5">
      <c r="A100" s="92" t="str">
        <f>Команды!A118</f>
        <v>RU6601003</v>
      </c>
      <c r="B100" s="149" t="str">
        <f>Команды!B118</f>
        <v>Гегельмейстер бражника</v>
      </c>
      <c r="C100" s="149" t="str">
        <f>Команды!C118</f>
        <v>Екатеринбург</v>
      </c>
      <c r="D100" s="6">
        <f t="shared" si="9"/>
        <v>4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 t="s">
        <v>445</v>
      </c>
      <c r="S100" s="33"/>
      <c r="T100" s="6">
        <f t="shared" si="10"/>
        <v>1</v>
      </c>
      <c r="U100" s="33"/>
      <c r="V100" s="33"/>
      <c r="W100" s="33"/>
      <c r="X100" s="33"/>
      <c r="Y100" s="33"/>
      <c r="Z100" s="33" t="s">
        <v>445</v>
      </c>
      <c r="AA100" s="33" t="s">
        <v>445</v>
      </c>
      <c r="AB100" s="33" t="s">
        <v>445</v>
      </c>
      <c r="AC100" s="33"/>
      <c r="AD100" s="33"/>
      <c r="AE100" s="33"/>
      <c r="AF100" s="33"/>
      <c r="AG100" s="33"/>
      <c r="AH100" s="33"/>
      <c r="AI100" s="33"/>
      <c r="AJ100" s="6">
        <f t="shared" si="11"/>
        <v>3</v>
      </c>
    </row>
    <row r="101" spans="1:36" ht="16.5">
      <c r="A101" s="92" t="str">
        <f>Команды!A119</f>
        <v>RU6601004</v>
      </c>
      <c r="B101" s="149" t="str">
        <f>Команды!B119</f>
        <v>Нил течет с юга</v>
      </c>
      <c r="C101" s="149" t="str">
        <f>Команды!C119</f>
        <v>Екатеринбург</v>
      </c>
      <c r="D101" s="6">
        <f t="shared" si="9"/>
        <v>8</v>
      </c>
      <c r="E101" s="33" t="s">
        <v>445</v>
      </c>
      <c r="F101" s="33"/>
      <c r="G101" s="33"/>
      <c r="H101" s="33" t="s">
        <v>445</v>
      </c>
      <c r="I101" s="33"/>
      <c r="J101" s="33"/>
      <c r="K101" s="33" t="s">
        <v>445</v>
      </c>
      <c r="L101" s="33"/>
      <c r="M101" s="33"/>
      <c r="N101" s="33"/>
      <c r="O101" s="33" t="s">
        <v>445</v>
      </c>
      <c r="P101" s="33"/>
      <c r="Q101" s="33" t="s">
        <v>445</v>
      </c>
      <c r="R101" s="33"/>
      <c r="S101" s="33" t="s">
        <v>445</v>
      </c>
      <c r="T101" s="6">
        <f t="shared" si="10"/>
        <v>6</v>
      </c>
      <c r="U101" s="33"/>
      <c r="V101" s="33" t="s">
        <v>445</v>
      </c>
      <c r="W101" s="33"/>
      <c r="X101" s="33"/>
      <c r="Y101" s="33"/>
      <c r="Z101" s="33"/>
      <c r="AA101" s="33" t="s">
        <v>445</v>
      </c>
      <c r="AB101" s="33"/>
      <c r="AC101" s="33"/>
      <c r="AD101" s="33"/>
      <c r="AE101" s="33"/>
      <c r="AF101" s="33"/>
      <c r="AG101" s="33"/>
      <c r="AH101" s="33"/>
      <c r="AI101" s="33"/>
      <c r="AJ101" s="6">
        <f t="shared" si="11"/>
        <v>2</v>
      </c>
    </row>
    <row r="102" spans="1:36" ht="16.5">
      <c r="A102" s="92" t="str">
        <f>Команды!A120</f>
        <v>RU6601005</v>
      </c>
      <c r="B102" s="149" t="str">
        <f>Команды!B120</f>
        <v>Матанализ</v>
      </c>
      <c r="C102" s="149" t="str">
        <f>Команды!C120</f>
        <v>Екатеринбург</v>
      </c>
      <c r="D102" s="6">
        <f t="shared" si="9"/>
        <v>1</v>
      </c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6">
        <f t="shared" si="10"/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 t="s">
        <v>445</v>
      </c>
      <c r="AH102" s="33"/>
      <c r="AI102" s="33"/>
      <c r="AJ102" s="6">
        <f t="shared" si="11"/>
        <v>1</v>
      </c>
    </row>
    <row r="103" spans="1:36" ht="16.5">
      <c r="A103" s="92" t="str">
        <f>Команды!A121</f>
        <v>RU6601007</v>
      </c>
      <c r="B103" s="149" t="str">
        <f>Команды!B121</f>
        <v>Азазелло</v>
      </c>
      <c r="C103" s="149" t="str">
        <f>Команды!C121</f>
        <v>Екатеринбург</v>
      </c>
      <c r="D103" s="6">
        <f t="shared" si="9"/>
        <v>6</v>
      </c>
      <c r="E103" s="33"/>
      <c r="F103" s="33"/>
      <c r="G103" s="33"/>
      <c r="H103" s="33" t="s">
        <v>445</v>
      </c>
      <c r="I103" s="33"/>
      <c r="J103" s="33"/>
      <c r="K103" s="33" t="s">
        <v>445</v>
      </c>
      <c r="L103" s="33"/>
      <c r="M103" s="33"/>
      <c r="N103" s="33"/>
      <c r="O103" s="33"/>
      <c r="P103" s="33" t="s">
        <v>445</v>
      </c>
      <c r="Q103" s="33"/>
      <c r="R103" s="33"/>
      <c r="S103" s="33"/>
      <c r="T103" s="6">
        <f t="shared" si="10"/>
        <v>3</v>
      </c>
      <c r="U103" s="33"/>
      <c r="V103" s="33"/>
      <c r="W103" s="33"/>
      <c r="X103" s="33" t="s">
        <v>445</v>
      </c>
      <c r="Y103" s="33"/>
      <c r="Z103" s="33"/>
      <c r="AA103" s="33" t="s">
        <v>445</v>
      </c>
      <c r="AB103" s="33" t="s">
        <v>445</v>
      </c>
      <c r="AC103" s="33"/>
      <c r="AD103" s="33"/>
      <c r="AE103" s="33"/>
      <c r="AF103" s="33"/>
      <c r="AG103" s="33"/>
      <c r="AH103" s="33"/>
      <c r="AI103" s="33"/>
      <c r="AJ103" s="6">
        <f t="shared" si="11"/>
        <v>3</v>
      </c>
    </row>
    <row r="104" spans="1:38" ht="16.5">
      <c r="A104" s="92" t="str">
        <f>Команды!A25</f>
        <v>RU6602001</v>
      </c>
      <c r="B104" s="93" t="str">
        <f>Команды!B25</f>
        <v>Vox Rationis</v>
      </c>
      <c r="C104" s="93" t="str">
        <f>Команды!C25</f>
        <v>Нижний Тагил</v>
      </c>
      <c r="D104" s="6">
        <f t="shared" si="9"/>
        <v>5</v>
      </c>
      <c r="E104" s="33"/>
      <c r="F104" s="33" t="s">
        <v>445</v>
      </c>
      <c r="G104" s="33"/>
      <c r="H104" s="33" t="s">
        <v>445</v>
      </c>
      <c r="I104" s="33" t="s">
        <v>445</v>
      </c>
      <c r="J104" s="33"/>
      <c r="K104" s="33"/>
      <c r="L104" s="33"/>
      <c r="M104" s="33" t="s">
        <v>445</v>
      </c>
      <c r="N104" s="33"/>
      <c r="O104" s="33"/>
      <c r="P104" s="33"/>
      <c r="Q104" s="33"/>
      <c r="R104" s="33"/>
      <c r="S104" s="33"/>
      <c r="T104" s="6">
        <f t="shared" si="10"/>
        <v>4</v>
      </c>
      <c r="U104" s="33"/>
      <c r="V104" s="33"/>
      <c r="W104" s="33"/>
      <c r="X104" s="33" t="s">
        <v>445</v>
      </c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6">
        <f t="shared" si="11"/>
        <v>1</v>
      </c>
      <c r="AL104" s="44"/>
    </row>
    <row r="105" spans="1:38" ht="16.5">
      <c r="A105" s="92" t="str">
        <f>Команды!A26</f>
        <v>RU6602004</v>
      </c>
      <c r="B105" s="93" t="str">
        <f>Команды!B26</f>
        <v>Жёлтая подводная лодка</v>
      </c>
      <c r="C105" s="93" t="str">
        <f>Команды!C26</f>
        <v>Нижний Тагил</v>
      </c>
      <c r="D105" s="6">
        <f t="shared" si="9"/>
        <v>0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6">
        <f t="shared" si="10"/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6">
        <f t="shared" si="11"/>
        <v>0</v>
      </c>
      <c r="AL105" s="45"/>
    </row>
    <row r="106" spans="1:38" ht="16.5">
      <c r="A106" s="92" t="str">
        <f>Команды!A27</f>
        <v>RU6602005</v>
      </c>
      <c r="B106" s="93" t="str">
        <f>Команды!B27</f>
        <v>Чайники</v>
      </c>
      <c r="C106" s="93" t="str">
        <f>Команды!C27</f>
        <v>Нижний Тагил</v>
      </c>
      <c r="D106" s="6">
        <f t="shared" si="9"/>
        <v>5</v>
      </c>
      <c r="E106" s="33"/>
      <c r="F106" s="33"/>
      <c r="G106" s="33"/>
      <c r="H106" s="33" t="s">
        <v>445</v>
      </c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6">
        <f t="shared" si="10"/>
        <v>1</v>
      </c>
      <c r="U106" s="33"/>
      <c r="V106" s="33"/>
      <c r="W106" s="33" t="s">
        <v>445</v>
      </c>
      <c r="X106" s="33" t="s">
        <v>445</v>
      </c>
      <c r="Y106" s="33"/>
      <c r="Z106" s="33"/>
      <c r="AA106" s="33" t="s">
        <v>445</v>
      </c>
      <c r="AB106" s="33" t="s">
        <v>445</v>
      </c>
      <c r="AC106" s="33"/>
      <c r="AD106" s="33"/>
      <c r="AE106" s="33"/>
      <c r="AF106" s="33"/>
      <c r="AG106" s="33"/>
      <c r="AH106" s="33"/>
      <c r="AI106" s="33"/>
      <c r="AJ106" s="6">
        <f t="shared" si="11"/>
        <v>4</v>
      </c>
      <c r="AL106" s="45"/>
    </row>
    <row r="107" spans="1:38" ht="16.5">
      <c r="A107" s="92" t="str">
        <f>Команды!A28</f>
        <v>RU6602006</v>
      </c>
      <c r="B107" s="93" t="str">
        <f>Команды!B28</f>
        <v>Виктория</v>
      </c>
      <c r="C107" s="93" t="str">
        <f>Команды!C28</f>
        <v>Нижний Тагил</v>
      </c>
      <c r="D107" s="6">
        <f t="shared" si="9"/>
        <v>1</v>
      </c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6">
        <f t="shared" si="10"/>
        <v>0</v>
      </c>
      <c r="U107" s="33"/>
      <c r="V107" s="33"/>
      <c r="W107" s="33"/>
      <c r="X107" s="33"/>
      <c r="Y107" s="33"/>
      <c r="Z107" s="33"/>
      <c r="AA107" s="33"/>
      <c r="AB107" s="33" t="s">
        <v>445</v>
      </c>
      <c r="AC107" s="33"/>
      <c r="AD107" s="33"/>
      <c r="AE107" s="33"/>
      <c r="AF107" s="33"/>
      <c r="AG107" s="33"/>
      <c r="AH107" s="33"/>
      <c r="AI107" s="33"/>
      <c r="AJ107" s="6">
        <f t="shared" si="11"/>
        <v>1</v>
      </c>
      <c r="AL107" s="45"/>
    </row>
    <row r="108" spans="1:38" ht="16.5">
      <c r="A108" s="92" t="str">
        <f>Команды!A29</f>
        <v>RU6602007</v>
      </c>
      <c r="B108" s="93" t="str">
        <f>Команды!B29</f>
        <v>ООН</v>
      </c>
      <c r="C108" s="93" t="str">
        <f>Команды!C29</f>
        <v>Нижний Тагил</v>
      </c>
      <c r="D108" s="6">
        <f t="shared" si="9"/>
        <v>4</v>
      </c>
      <c r="E108" s="33"/>
      <c r="F108" s="33"/>
      <c r="G108" s="33"/>
      <c r="H108" s="33"/>
      <c r="I108" s="33" t="s">
        <v>445</v>
      </c>
      <c r="J108" s="33"/>
      <c r="K108" s="33" t="s">
        <v>445</v>
      </c>
      <c r="L108" s="33"/>
      <c r="M108" s="33"/>
      <c r="N108" s="33"/>
      <c r="O108" s="33"/>
      <c r="P108" s="33"/>
      <c r="Q108" s="33"/>
      <c r="R108" s="33" t="s">
        <v>445</v>
      </c>
      <c r="S108" s="33"/>
      <c r="T108" s="6">
        <f t="shared" si="10"/>
        <v>3</v>
      </c>
      <c r="U108" s="33"/>
      <c r="V108" s="33"/>
      <c r="W108" s="33"/>
      <c r="X108" s="33"/>
      <c r="Y108" s="33"/>
      <c r="Z108" s="33"/>
      <c r="AA108" s="33" t="s">
        <v>445</v>
      </c>
      <c r="AB108" s="33"/>
      <c r="AC108" s="33"/>
      <c r="AD108" s="33"/>
      <c r="AE108" s="33"/>
      <c r="AF108" s="33"/>
      <c r="AG108" s="33"/>
      <c r="AH108" s="33"/>
      <c r="AI108" s="33"/>
      <c r="AJ108" s="6">
        <f t="shared" si="11"/>
        <v>1</v>
      </c>
      <c r="AL108" s="45"/>
    </row>
    <row r="109" spans="1:38" ht="16.5">
      <c r="A109" s="92" t="str">
        <f>Команды!A30</f>
        <v>RU6602008</v>
      </c>
      <c r="B109" s="93" t="str">
        <f>Команды!B30</f>
        <v>Дети Омеги</v>
      </c>
      <c r="C109" s="93" t="str">
        <f>Команды!C30</f>
        <v>Нижний Тагил</v>
      </c>
      <c r="D109" s="6">
        <f t="shared" si="9"/>
        <v>1</v>
      </c>
      <c r="E109" s="33"/>
      <c r="F109" s="33"/>
      <c r="G109" s="33"/>
      <c r="H109" s="33" t="s">
        <v>445</v>
      </c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6">
        <f t="shared" si="10"/>
        <v>1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6">
        <f t="shared" si="11"/>
        <v>0</v>
      </c>
      <c r="AL109" s="45"/>
    </row>
    <row r="110" spans="1:38" ht="16.5">
      <c r="A110" s="120" t="str">
        <f>Команды!A69</f>
        <v>RU6701001</v>
      </c>
      <c r="B110" s="121" t="str">
        <f>Команды!B69</f>
        <v>Hellборщ</v>
      </c>
      <c r="C110" s="121" t="str">
        <f>Команды!C69</f>
        <v>Смоленск</v>
      </c>
      <c r="D110" s="6">
        <f t="shared" si="9"/>
        <v>7</v>
      </c>
      <c r="E110" s="151"/>
      <c r="F110" s="151"/>
      <c r="G110" s="151"/>
      <c r="H110" s="151"/>
      <c r="I110" s="151" t="s">
        <v>445</v>
      </c>
      <c r="J110" s="151"/>
      <c r="K110" s="151" t="s">
        <v>445</v>
      </c>
      <c r="L110" s="151"/>
      <c r="M110" s="151"/>
      <c r="N110" s="151"/>
      <c r="O110" s="151"/>
      <c r="P110" s="151"/>
      <c r="Q110" s="151" t="s">
        <v>445</v>
      </c>
      <c r="R110" s="151" t="s">
        <v>445</v>
      </c>
      <c r="S110" s="151" t="s">
        <v>445</v>
      </c>
      <c r="T110" s="6">
        <f t="shared" si="10"/>
        <v>5</v>
      </c>
      <c r="U110" s="151"/>
      <c r="V110" s="151" t="s">
        <v>445</v>
      </c>
      <c r="W110" s="151"/>
      <c r="X110" s="151"/>
      <c r="Y110" s="151"/>
      <c r="Z110" s="151" t="s">
        <v>445</v>
      </c>
      <c r="AA110" s="151"/>
      <c r="AB110" s="151"/>
      <c r="AC110" s="151"/>
      <c r="AD110" s="151"/>
      <c r="AE110" s="151"/>
      <c r="AF110" s="151"/>
      <c r="AG110" s="151"/>
      <c r="AH110" s="151"/>
      <c r="AI110" s="151"/>
      <c r="AJ110" s="6">
        <f t="shared" si="11"/>
        <v>2</v>
      </c>
      <c r="AL110" s="45"/>
    </row>
    <row r="111" spans="1:38" ht="16.5">
      <c r="A111" s="120" t="str">
        <f>Команды!A70</f>
        <v>RU6701002</v>
      </c>
      <c r="B111" s="121" t="str">
        <f>Команды!B70</f>
        <v>MIFIтуум мобиле</v>
      </c>
      <c r="C111" s="121" t="str">
        <f>Команды!C70</f>
        <v>Смоленск</v>
      </c>
      <c r="D111" s="6">
        <f t="shared" si="9"/>
        <v>3</v>
      </c>
      <c r="E111" s="151"/>
      <c r="F111" s="151"/>
      <c r="G111" s="151"/>
      <c r="H111" s="151" t="s">
        <v>445</v>
      </c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6">
        <f t="shared" si="10"/>
        <v>1</v>
      </c>
      <c r="U111" s="151"/>
      <c r="V111" s="151"/>
      <c r="W111" s="151"/>
      <c r="X111" s="151" t="s">
        <v>445</v>
      </c>
      <c r="Y111" s="151" t="s">
        <v>445</v>
      </c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6">
        <f t="shared" si="11"/>
        <v>2</v>
      </c>
      <c r="AL111" s="45"/>
    </row>
    <row r="112" spans="1:38" ht="16.5">
      <c r="A112" s="120" t="str">
        <f>Команды!A71</f>
        <v>RU6701003</v>
      </c>
      <c r="B112" s="121" t="str">
        <f>Команды!B71</f>
        <v>Какоеэточто</v>
      </c>
      <c r="C112" s="121" t="str">
        <f>Команды!C71</f>
        <v>Смоленск</v>
      </c>
      <c r="D112" s="6">
        <f t="shared" si="9"/>
        <v>10</v>
      </c>
      <c r="E112" s="151"/>
      <c r="F112" s="151"/>
      <c r="G112" s="151"/>
      <c r="H112" s="151" t="s">
        <v>445</v>
      </c>
      <c r="I112" s="151" t="s">
        <v>445</v>
      </c>
      <c r="J112" s="151"/>
      <c r="K112" s="151"/>
      <c r="L112" s="151"/>
      <c r="M112" s="151" t="s">
        <v>445</v>
      </c>
      <c r="N112" s="151"/>
      <c r="O112" s="151"/>
      <c r="P112" s="151"/>
      <c r="Q112" s="151"/>
      <c r="R112" s="151" t="s">
        <v>445</v>
      </c>
      <c r="S112" s="151" t="s">
        <v>445</v>
      </c>
      <c r="T112" s="6">
        <f t="shared" si="10"/>
        <v>5</v>
      </c>
      <c r="U112" s="151"/>
      <c r="V112" s="151" t="s">
        <v>445</v>
      </c>
      <c r="W112" s="151"/>
      <c r="X112" s="151" t="s">
        <v>445</v>
      </c>
      <c r="Y112" s="151"/>
      <c r="Z112" s="151" t="s">
        <v>445</v>
      </c>
      <c r="AA112" s="151" t="s">
        <v>445</v>
      </c>
      <c r="AB112" s="151"/>
      <c r="AC112" s="151"/>
      <c r="AD112" s="151"/>
      <c r="AE112" s="151"/>
      <c r="AF112" s="151"/>
      <c r="AG112" s="151" t="s">
        <v>445</v>
      </c>
      <c r="AH112" s="151"/>
      <c r="AI112" s="151"/>
      <c r="AJ112" s="6">
        <f t="shared" si="11"/>
        <v>5</v>
      </c>
      <c r="AL112" s="45"/>
    </row>
    <row r="113" spans="1:38" ht="16.5">
      <c r="A113" s="125" t="str">
        <f>Команды!A75</f>
        <v>RU7001001</v>
      </c>
      <c r="B113" s="126" t="str">
        <f>Команды!B75</f>
        <v>Golden Brain</v>
      </c>
      <c r="C113" s="126" t="str">
        <f>Команды!C75</f>
        <v>Томск</v>
      </c>
      <c r="D113" s="6">
        <f t="shared" si="9"/>
        <v>3</v>
      </c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 t="s">
        <v>445</v>
      </c>
      <c r="S113" s="33" t="s">
        <v>445</v>
      </c>
      <c r="T113" s="6">
        <f t="shared" si="10"/>
        <v>2</v>
      </c>
      <c r="U113" s="33"/>
      <c r="V113" s="33"/>
      <c r="W113" s="33"/>
      <c r="X113" s="33" t="s">
        <v>445</v>
      </c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6">
        <f t="shared" si="11"/>
        <v>1</v>
      </c>
      <c r="AL113" s="45"/>
    </row>
    <row r="114" spans="1:38" ht="16.5">
      <c r="A114" s="125" t="str">
        <f>Команды!A76</f>
        <v>RU7001002</v>
      </c>
      <c r="B114" s="126" t="str">
        <f>Команды!B76</f>
        <v>Альфа Кентавра</v>
      </c>
      <c r="C114" s="126" t="str">
        <f>Команды!C76</f>
        <v>Томск</v>
      </c>
      <c r="D114" s="6">
        <f t="shared" si="9"/>
        <v>1</v>
      </c>
      <c r="E114" s="33"/>
      <c r="F114" s="33"/>
      <c r="G114" s="33"/>
      <c r="H114" s="33" t="s">
        <v>445</v>
      </c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6">
        <f t="shared" si="10"/>
        <v>1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6">
        <f t="shared" si="11"/>
        <v>0</v>
      </c>
      <c r="AL114" s="45"/>
    </row>
    <row r="115" spans="1:38" ht="16.5">
      <c r="A115" s="125" t="str">
        <f>Команды!A77</f>
        <v>RU7001003</v>
      </c>
      <c r="B115" s="126" t="str">
        <f>Команды!B77</f>
        <v>Альфачи</v>
      </c>
      <c r="C115" s="126" t="str">
        <f>Команды!C77</f>
        <v>Томск</v>
      </c>
      <c r="D115" s="6">
        <f t="shared" si="9"/>
        <v>4</v>
      </c>
      <c r="E115" s="33"/>
      <c r="F115" s="33"/>
      <c r="G115" s="33"/>
      <c r="H115" s="33"/>
      <c r="I115" s="33"/>
      <c r="J115" s="33"/>
      <c r="K115" s="33"/>
      <c r="L115" s="33" t="s">
        <v>445</v>
      </c>
      <c r="M115" s="33"/>
      <c r="N115" s="33"/>
      <c r="O115" s="33"/>
      <c r="P115" s="33"/>
      <c r="Q115" s="33" t="s">
        <v>445</v>
      </c>
      <c r="R115" s="33" t="s">
        <v>445</v>
      </c>
      <c r="S115" s="33"/>
      <c r="T115" s="6">
        <f t="shared" si="10"/>
        <v>3</v>
      </c>
      <c r="U115" s="33"/>
      <c r="V115" s="33"/>
      <c r="W115" s="33"/>
      <c r="X115" s="33" t="s">
        <v>445</v>
      </c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6">
        <f t="shared" si="11"/>
        <v>1</v>
      </c>
      <c r="AL115" s="45"/>
    </row>
    <row r="116" spans="1:38" ht="16.5">
      <c r="A116" s="125" t="str">
        <f>Команды!A78</f>
        <v>RU7001004</v>
      </c>
      <c r="B116" s="126" t="str">
        <f>Команды!B78</f>
        <v>Бесконечные оппенгеймеры</v>
      </c>
      <c r="C116" s="126" t="str">
        <f>Команды!C78</f>
        <v>Томск</v>
      </c>
      <c r="D116" s="6">
        <f t="shared" si="9"/>
        <v>4</v>
      </c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 t="s">
        <v>445</v>
      </c>
      <c r="P116" s="33"/>
      <c r="Q116" s="33" t="s">
        <v>445</v>
      </c>
      <c r="R116" s="33" t="s">
        <v>445</v>
      </c>
      <c r="S116" s="33"/>
      <c r="T116" s="6">
        <f t="shared" si="10"/>
        <v>3</v>
      </c>
      <c r="U116" s="33"/>
      <c r="V116" s="33"/>
      <c r="W116" s="33"/>
      <c r="X116" s="33" t="s">
        <v>445</v>
      </c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6">
        <f t="shared" si="11"/>
        <v>1</v>
      </c>
      <c r="AL116" s="45"/>
    </row>
    <row r="117" spans="1:38" ht="16.5">
      <c r="A117" s="125" t="str">
        <f>Команды!A79</f>
        <v>RU7001009</v>
      </c>
      <c r="B117" s="126" t="str">
        <f>Команды!B79</f>
        <v>Машина времени</v>
      </c>
      <c r="C117" s="126" t="str">
        <f>Команды!C79</f>
        <v>Томск</v>
      </c>
      <c r="D117" s="6">
        <f t="shared" si="9"/>
        <v>2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 t="s">
        <v>445</v>
      </c>
      <c r="S117" s="33"/>
      <c r="T117" s="6">
        <f t="shared" si="10"/>
        <v>1</v>
      </c>
      <c r="U117" s="33"/>
      <c r="V117" s="33"/>
      <c r="W117" s="33"/>
      <c r="X117" s="33"/>
      <c r="Y117" s="33"/>
      <c r="Z117" s="33" t="s">
        <v>445</v>
      </c>
      <c r="AA117" s="33"/>
      <c r="AB117" s="33"/>
      <c r="AC117" s="33"/>
      <c r="AD117" s="33"/>
      <c r="AE117" s="33"/>
      <c r="AF117" s="33"/>
      <c r="AG117" s="33"/>
      <c r="AH117" s="33"/>
      <c r="AI117" s="33"/>
      <c r="AJ117" s="6">
        <f t="shared" si="11"/>
        <v>1</v>
      </c>
      <c r="AL117" s="45"/>
    </row>
    <row r="118" spans="1:38" ht="16.5">
      <c r="A118" s="125" t="str">
        <f>Команды!A80</f>
        <v>RU7001010</v>
      </c>
      <c r="B118" s="126" t="str">
        <f>Команды!B80</f>
        <v>Чёрная молния</v>
      </c>
      <c r="C118" s="126" t="str">
        <f>Команды!C80</f>
        <v>Томск</v>
      </c>
      <c r="D118" s="6">
        <f t="shared" si="9"/>
        <v>1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6">
        <f t="shared" si="10"/>
        <v>0</v>
      </c>
      <c r="U118" s="33"/>
      <c r="V118" s="33"/>
      <c r="W118" s="33"/>
      <c r="X118" s="33" t="s">
        <v>445</v>
      </c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6">
        <f t="shared" si="11"/>
        <v>1</v>
      </c>
      <c r="AL118" s="45"/>
    </row>
    <row r="119" spans="1:38" ht="16.5">
      <c r="A119" s="96" t="str">
        <f>Команды!A35</f>
        <v>RU8601001</v>
      </c>
      <c r="B119" s="97" t="str">
        <f>Команды!B35</f>
        <v>Эрудиты</v>
      </c>
      <c r="C119" s="97" t="str">
        <f>Команды!C35</f>
        <v>Ханты-Мансийск</v>
      </c>
      <c r="D119" s="6">
        <f t="shared" si="9"/>
        <v>6</v>
      </c>
      <c r="E119" s="33"/>
      <c r="F119" s="33" t="s">
        <v>445</v>
      </c>
      <c r="G119" s="33"/>
      <c r="H119" s="33"/>
      <c r="I119" s="33" t="s">
        <v>445</v>
      </c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6">
        <f t="shared" si="10"/>
        <v>2</v>
      </c>
      <c r="U119" s="33"/>
      <c r="V119" s="33"/>
      <c r="W119" s="33"/>
      <c r="X119" s="33" t="s">
        <v>445</v>
      </c>
      <c r="Y119" s="33"/>
      <c r="Z119" s="33"/>
      <c r="AA119" s="33"/>
      <c r="AB119" s="33"/>
      <c r="AC119" s="33"/>
      <c r="AD119" s="33" t="s">
        <v>445</v>
      </c>
      <c r="AE119" s="33" t="s">
        <v>445</v>
      </c>
      <c r="AF119" s="33"/>
      <c r="AG119" s="33" t="s">
        <v>445</v>
      </c>
      <c r="AH119" s="33"/>
      <c r="AI119" s="33"/>
      <c r="AJ119" s="6">
        <f t="shared" si="11"/>
        <v>4</v>
      </c>
      <c r="AL119" s="45"/>
    </row>
    <row r="120" spans="1:38" ht="16.5">
      <c r="A120" s="96" t="str">
        <f>Команды!A36</f>
        <v>RU8601002</v>
      </c>
      <c r="B120" s="97" t="str">
        <f>Команды!B36</f>
        <v>Маркеры</v>
      </c>
      <c r="C120" s="97" t="str">
        <f>Команды!C36</f>
        <v>Ханты-Мансийск</v>
      </c>
      <c r="D120" s="6">
        <f t="shared" si="9"/>
        <v>7</v>
      </c>
      <c r="E120" s="33"/>
      <c r="F120" s="33"/>
      <c r="G120" s="33" t="s">
        <v>445</v>
      </c>
      <c r="H120" s="33"/>
      <c r="I120" s="33"/>
      <c r="J120" s="33" t="s">
        <v>445</v>
      </c>
      <c r="K120" s="33" t="s">
        <v>445</v>
      </c>
      <c r="L120" s="33" t="s">
        <v>445</v>
      </c>
      <c r="M120" s="33"/>
      <c r="N120" s="33"/>
      <c r="O120" s="33"/>
      <c r="P120" s="33"/>
      <c r="Q120" s="33" t="s">
        <v>445</v>
      </c>
      <c r="R120" s="33"/>
      <c r="S120" s="33"/>
      <c r="T120" s="6">
        <f t="shared" si="10"/>
        <v>5</v>
      </c>
      <c r="U120" s="33"/>
      <c r="V120" s="33"/>
      <c r="W120" s="33"/>
      <c r="X120" s="33" t="s">
        <v>445</v>
      </c>
      <c r="Y120" s="33"/>
      <c r="Z120" s="33"/>
      <c r="AA120" s="33"/>
      <c r="AB120" s="33" t="s">
        <v>445</v>
      </c>
      <c r="AC120" s="33"/>
      <c r="AD120" s="33"/>
      <c r="AE120" s="33"/>
      <c r="AF120" s="33"/>
      <c r="AG120" s="33"/>
      <c r="AH120" s="33"/>
      <c r="AI120" s="33"/>
      <c r="AJ120" s="6">
        <f t="shared" si="11"/>
        <v>2</v>
      </c>
      <c r="AL120" s="45"/>
    </row>
    <row r="121" spans="1:38" ht="16.5">
      <c r="A121" s="96" t="str">
        <f>Команды!A111</f>
        <v>RU8602001</v>
      </c>
      <c r="B121" s="97" t="str">
        <f>Команды!B111</f>
        <v>Дивергенты</v>
      </c>
      <c r="C121" s="97" t="str">
        <f>Команды!C111</f>
        <v>Нижневартовск</v>
      </c>
      <c r="D121" s="6">
        <f t="shared" si="9"/>
        <v>5</v>
      </c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 t="s">
        <v>445</v>
      </c>
      <c r="T121" s="6">
        <f t="shared" si="10"/>
        <v>1</v>
      </c>
      <c r="U121" s="33"/>
      <c r="V121" s="33"/>
      <c r="W121" s="33"/>
      <c r="X121" s="33" t="s">
        <v>445</v>
      </c>
      <c r="Y121" s="33" t="s">
        <v>445</v>
      </c>
      <c r="Z121" s="33"/>
      <c r="AA121" s="33"/>
      <c r="AB121" s="33"/>
      <c r="AC121" s="33"/>
      <c r="AD121" s="33"/>
      <c r="AE121" s="33" t="s">
        <v>445</v>
      </c>
      <c r="AF121" s="33"/>
      <c r="AG121" s="33" t="s">
        <v>445</v>
      </c>
      <c r="AH121" s="33"/>
      <c r="AI121" s="33"/>
      <c r="AJ121" s="6">
        <f t="shared" si="11"/>
        <v>4</v>
      </c>
      <c r="AL121" s="45"/>
    </row>
    <row r="122" spans="1:38" ht="16.5">
      <c r="A122" s="96" t="str">
        <f>Команды!A112</f>
        <v>RU8602002</v>
      </c>
      <c r="B122" s="97" t="str">
        <f>Команды!B112</f>
        <v>Snowflakes</v>
      </c>
      <c r="C122" s="97" t="str">
        <f>Команды!C112</f>
        <v>Нижневартовск</v>
      </c>
      <c r="D122" s="6">
        <f t="shared" si="9"/>
        <v>6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 t="s">
        <v>445</v>
      </c>
      <c r="R122" s="33"/>
      <c r="S122" s="33"/>
      <c r="T122" s="6">
        <f t="shared" si="10"/>
        <v>1</v>
      </c>
      <c r="U122" s="33"/>
      <c r="V122" s="33"/>
      <c r="W122" s="33"/>
      <c r="X122" s="33" t="s">
        <v>445</v>
      </c>
      <c r="Y122" s="33"/>
      <c r="Z122" s="33" t="s">
        <v>445</v>
      </c>
      <c r="AA122" s="33" t="s">
        <v>445</v>
      </c>
      <c r="AB122" s="33"/>
      <c r="AC122" s="33"/>
      <c r="AD122" s="33"/>
      <c r="AE122" s="33"/>
      <c r="AF122" s="33" t="s">
        <v>445</v>
      </c>
      <c r="AG122" s="33" t="s">
        <v>445</v>
      </c>
      <c r="AH122" s="33"/>
      <c r="AI122" s="33"/>
      <c r="AJ122" s="6">
        <f t="shared" si="11"/>
        <v>5</v>
      </c>
      <c r="AL122" s="45"/>
    </row>
    <row r="123" spans="1:38" ht="16.5">
      <c r="A123" s="166" t="str">
        <f>Команды!A122</f>
        <v>RU3001001</v>
      </c>
      <c r="B123" s="167" t="str">
        <f>Команды!B122</f>
        <v>Пирамида</v>
      </c>
      <c r="C123" s="167" t="str">
        <f>Команды!C122</f>
        <v>Астрахань</v>
      </c>
      <c r="D123" s="6">
        <f t="shared" si="9"/>
        <v>3</v>
      </c>
      <c r="E123" s="60"/>
      <c r="F123" s="60" t="s">
        <v>445</v>
      </c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 t="s">
        <v>445</v>
      </c>
      <c r="T123" s="6">
        <f t="shared" si="10"/>
        <v>2</v>
      </c>
      <c r="U123" s="60"/>
      <c r="V123" s="60" t="s">
        <v>445</v>
      </c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">
        <f t="shared" si="11"/>
        <v>1</v>
      </c>
      <c r="AL123" s="45"/>
    </row>
    <row r="124" spans="1:38" ht="16.5">
      <c r="A124" s="166" t="str">
        <f>Команды!A123</f>
        <v>RU3001004</v>
      </c>
      <c r="B124" s="167" t="str">
        <f>Команды!B123</f>
        <v>Пальто Михаила Пореченкова</v>
      </c>
      <c r="C124" s="167" t="str">
        <f>Команды!C123</f>
        <v>Астрахань</v>
      </c>
      <c r="D124" s="6">
        <f>T124+AJ124</f>
        <v>13</v>
      </c>
      <c r="E124" s="60"/>
      <c r="F124" s="60" t="s">
        <v>445</v>
      </c>
      <c r="G124" s="60"/>
      <c r="H124" s="60" t="s">
        <v>445</v>
      </c>
      <c r="I124" s="60"/>
      <c r="J124" s="60"/>
      <c r="K124" s="60"/>
      <c r="L124" s="60"/>
      <c r="M124" s="60"/>
      <c r="N124" s="60" t="s">
        <v>445</v>
      </c>
      <c r="O124" s="60"/>
      <c r="P124" s="60" t="s">
        <v>445</v>
      </c>
      <c r="Q124" s="60"/>
      <c r="R124" s="60" t="s">
        <v>445</v>
      </c>
      <c r="S124" s="60" t="s">
        <v>445</v>
      </c>
      <c r="T124" s="6">
        <f>COUNTIF(E124:S124,"+")</f>
        <v>6</v>
      </c>
      <c r="U124" s="60"/>
      <c r="V124" s="60" t="s">
        <v>445</v>
      </c>
      <c r="W124" s="60"/>
      <c r="X124" s="60" t="s">
        <v>445</v>
      </c>
      <c r="Y124" s="60"/>
      <c r="Z124" s="60"/>
      <c r="AA124" s="60"/>
      <c r="AB124" s="60" t="s">
        <v>445</v>
      </c>
      <c r="AC124" s="60"/>
      <c r="AD124" s="60" t="s">
        <v>445</v>
      </c>
      <c r="AE124" s="60"/>
      <c r="AF124" s="60"/>
      <c r="AG124" s="60" t="s">
        <v>445</v>
      </c>
      <c r="AH124" s="60" t="s">
        <v>445</v>
      </c>
      <c r="AI124" s="60" t="s">
        <v>445</v>
      </c>
      <c r="AJ124" s="6">
        <f>COUNTIF(U124:AI124,"+")</f>
        <v>7</v>
      </c>
      <c r="AL124" s="45"/>
    </row>
    <row r="125" spans="1:38" ht="16.5">
      <c r="A125" s="166" t="str">
        <f>Команды!A124</f>
        <v>RU3001005</v>
      </c>
      <c r="B125" s="167" t="str">
        <f>Команды!B124</f>
        <v>SCB</v>
      </c>
      <c r="C125" s="167" t="str">
        <f>Команды!C124</f>
        <v>Астрахань</v>
      </c>
      <c r="D125" s="6">
        <f>T125+AJ125</f>
        <v>6</v>
      </c>
      <c r="E125" s="60"/>
      <c r="F125" s="60" t="s">
        <v>445</v>
      </c>
      <c r="G125" s="60"/>
      <c r="H125" s="60"/>
      <c r="I125" s="60"/>
      <c r="J125" s="60" t="s">
        <v>445</v>
      </c>
      <c r="K125" s="60"/>
      <c r="L125" s="60"/>
      <c r="M125" s="60" t="s">
        <v>445</v>
      </c>
      <c r="N125" s="60"/>
      <c r="O125" s="60"/>
      <c r="P125" s="60"/>
      <c r="Q125" s="60"/>
      <c r="R125" s="60"/>
      <c r="S125" s="60"/>
      <c r="T125" s="6">
        <f t="shared" si="10"/>
        <v>3</v>
      </c>
      <c r="U125" s="60"/>
      <c r="V125" s="60"/>
      <c r="W125" s="60"/>
      <c r="X125" s="60"/>
      <c r="Y125" s="60" t="s">
        <v>445</v>
      </c>
      <c r="Z125" s="60"/>
      <c r="AA125" s="60"/>
      <c r="AB125" s="60"/>
      <c r="AC125" s="60"/>
      <c r="AD125" s="60"/>
      <c r="AE125" s="60"/>
      <c r="AF125" s="60" t="s">
        <v>445</v>
      </c>
      <c r="AG125" s="60" t="s">
        <v>445</v>
      </c>
      <c r="AH125" s="60"/>
      <c r="AI125" s="60"/>
      <c r="AJ125" s="6">
        <f t="shared" si="11"/>
        <v>3</v>
      </c>
      <c r="AL125" s="45"/>
    </row>
    <row r="126" spans="1:38" ht="16.5">
      <c r="A126" s="166" t="str">
        <f>Команды!A125</f>
        <v>RU3001007</v>
      </c>
      <c r="B126" s="167" t="str">
        <f>Команды!B125</f>
        <v>SPA Ice</v>
      </c>
      <c r="C126" s="167" t="str">
        <f>Команды!C125</f>
        <v>Астрахань</v>
      </c>
      <c r="D126" s="6">
        <f>T126+AJ126</f>
        <v>3</v>
      </c>
      <c r="E126" s="33"/>
      <c r="F126" s="33"/>
      <c r="G126" s="33"/>
      <c r="H126" s="33" t="s">
        <v>445</v>
      </c>
      <c r="I126" s="33"/>
      <c r="J126" s="33" t="s">
        <v>445</v>
      </c>
      <c r="K126" s="33"/>
      <c r="L126" s="33"/>
      <c r="M126" s="33" t="s">
        <v>445</v>
      </c>
      <c r="N126" s="33"/>
      <c r="O126" s="33"/>
      <c r="P126" s="33"/>
      <c r="Q126" s="33"/>
      <c r="R126" s="33"/>
      <c r="S126" s="33"/>
      <c r="T126" s="6">
        <f t="shared" si="10"/>
        <v>3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6">
        <f t="shared" si="11"/>
        <v>0</v>
      </c>
      <c r="AL126" s="29" t="s">
        <v>22</v>
      </c>
    </row>
    <row r="127" spans="1:38" ht="16.5">
      <c r="A127" s="168" t="str">
        <f>Команды!A126</f>
        <v>RU2301001</v>
      </c>
      <c r="B127" s="169" t="str">
        <f>Команды!B126</f>
        <v>Ёжик в туманности</v>
      </c>
      <c r="C127" s="169" t="str">
        <f>Команды!C126</f>
        <v>Ейск</v>
      </c>
      <c r="D127" s="6">
        <f>T127+AJ127</f>
        <v>9</v>
      </c>
      <c r="E127" s="33" t="s">
        <v>445</v>
      </c>
      <c r="F127" s="33"/>
      <c r="G127" s="33"/>
      <c r="H127" s="33"/>
      <c r="I127" s="33"/>
      <c r="J127" s="33" t="s">
        <v>445</v>
      </c>
      <c r="K127" s="33"/>
      <c r="L127" s="33"/>
      <c r="M127" s="33"/>
      <c r="N127" s="33" t="s">
        <v>445</v>
      </c>
      <c r="O127" s="33"/>
      <c r="P127" s="33"/>
      <c r="Q127" s="33" t="s">
        <v>445</v>
      </c>
      <c r="R127" s="33"/>
      <c r="S127" s="33" t="s">
        <v>445</v>
      </c>
      <c r="T127" s="6">
        <f t="shared" si="10"/>
        <v>5</v>
      </c>
      <c r="U127" s="33"/>
      <c r="V127" s="33"/>
      <c r="W127" s="33"/>
      <c r="X127" s="33" t="s">
        <v>445</v>
      </c>
      <c r="Y127" s="33"/>
      <c r="Z127" s="33"/>
      <c r="AA127" s="33" t="s">
        <v>445</v>
      </c>
      <c r="AB127" s="33" t="s">
        <v>445</v>
      </c>
      <c r="AC127" s="33"/>
      <c r="AD127" s="33"/>
      <c r="AE127" s="33"/>
      <c r="AF127" s="33"/>
      <c r="AG127" s="33" t="s">
        <v>445</v>
      </c>
      <c r="AH127" s="33"/>
      <c r="AI127" s="33"/>
      <c r="AJ127" s="6">
        <f t="shared" si="11"/>
        <v>4</v>
      </c>
      <c r="AL127" s="31">
        <f>(X129+AB129+R129+H129+AA129)/5-(AH129+U129+AI129+AF129+AC129)/5</f>
        <v>33.76</v>
      </c>
    </row>
    <row r="128" spans="1:44" ht="16.5">
      <c r="A128" s="15"/>
      <c r="B128" s="16"/>
      <c r="C128" s="16"/>
      <c r="T128" s="36">
        <f>SUM(E129:S129)/15</f>
        <v>18.45333333333333</v>
      </c>
      <c r="AJ128" s="36">
        <f>SUM(U129:AI129)/15</f>
        <v>16.16</v>
      </c>
      <c r="AK128" s="29" t="s">
        <v>16</v>
      </c>
      <c r="AL128" s="29" t="s">
        <v>23</v>
      </c>
      <c r="AM128" s="29" t="s">
        <v>17</v>
      </c>
      <c r="AN128" s="29" t="s">
        <v>18</v>
      </c>
      <c r="AO128" s="30" t="s">
        <v>21</v>
      </c>
      <c r="AP128" s="180" t="s">
        <v>19</v>
      </c>
      <c r="AQ128" s="181"/>
      <c r="AR128" s="182"/>
    </row>
    <row r="129" spans="2:44" s="2" customFormat="1" ht="14.25">
      <c r="B129" s="1"/>
      <c r="C129" s="2" t="s">
        <v>7</v>
      </c>
      <c r="E129" s="176">
        <f aca="true" t="shared" si="12" ref="E129:S129">COUNTIF(E3:E127,"+")/COUNTIF($B3:$B127,"&lt;&gt;0")*100</f>
        <v>15.2</v>
      </c>
      <c r="F129" s="176">
        <f t="shared" si="12"/>
        <v>12.8</v>
      </c>
      <c r="G129" s="176">
        <f t="shared" si="12"/>
        <v>5.6000000000000005</v>
      </c>
      <c r="H129" s="34">
        <f t="shared" si="12"/>
        <v>32</v>
      </c>
      <c r="I129" s="34">
        <f t="shared" si="12"/>
        <v>26.400000000000002</v>
      </c>
      <c r="J129" s="176">
        <f t="shared" si="12"/>
        <v>11.200000000000001</v>
      </c>
      <c r="K129" s="34">
        <f t="shared" si="12"/>
        <v>28.000000000000004</v>
      </c>
      <c r="L129" s="176">
        <f t="shared" si="12"/>
        <v>10.4</v>
      </c>
      <c r="M129" s="176">
        <f t="shared" si="12"/>
        <v>15.2</v>
      </c>
      <c r="N129" s="176">
        <f t="shared" si="12"/>
        <v>5.6000000000000005</v>
      </c>
      <c r="O129" s="176">
        <f t="shared" si="12"/>
        <v>13.600000000000001</v>
      </c>
      <c r="P129" s="176">
        <f t="shared" si="12"/>
        <v>5.6000000000000005</v>
      </c>
      <c r="Q129" s="34">
        <f t="shared" si="12"/>
        <v>25.6</v>
      </c>
      <c r="R129" s="34">
        <f t="shared" si="12"/>
        <v>39.2</v>
      </c>
      <c r="S129" s="34">
        <f t="shared" si="12"/>
        <v>30.4</v>
      </c>
      <c r="T129" s="47">
        <v>0</v>
      </c>
      <c r="U129" s="176">
        <f aca="true" t="shared" si="13" ref="U129:AI129">COUNTIF(U3:U127,"+")/COUNTIF($B3:$B127,"&lt;&gt;0")*100</f>
        <v>2.4</v>
      </c>
      <c r="V129" s="34">
        <f t="shared" si="13"/>
        <v>20.8</v>
      </c>
      <c r="W129" s="176">
        <f t="shared" si="13"/>
        <v>8.799999999999999</v>
      </c>
      <c r="X129" s="34">
        <f t="shared" si="13"/>
        <v>44</v>
      </c>
      <c r="Y129" s="176">
        <f t="shared" si="13"/>
        <v>12.8</v>
      </c>
      <c r="Z129" s="34">
        <f t="shared" si="13"/>
        <v>22.400000000000002</v>
      </c>
      <c r="AA129" s="34">
        <f t="shared" si="13"/>
        <v>30.4</v>
      </c>
      <c r="AB129" s="34">
        <f t="shared" si="13"/>
        <v>40</v>
      </c>
      <c r="AC129" s="176">
        <f t="shared" si="13"/>
        <v>4</v>
      </c>
      <c r="AD129" s="176">
        <f t="shared" si="13"/>
        <v>5.6000000000000005</v>
      </c>
      <c r="AE129" s="176">
        <f t="shared" si="13"/>
        <v>16</v>
      </c>
      <c r="AF129" s="176">
        <f t="shared" si="13"/>
        <v>4</v>
      </c>
      <c r="AG129" s="34">
        <f t="shared" si="13"/>
        <v>24.8</v>
      </c>
      <c r="AH129" s="176">
        <f t="shared" si="13"/>
        <v>1.6</v>
      </c>
      <c r="AI129" s="176">
        <f t="shared" si="13"/>
        <v>4.8</v>
      </c>
      <c r="AJ129" s="47">
        <v>0</v>
      </c>
      <c r="AK129" s="31">
        <f>(SUM(E129:AJ129))/30</f>
        <v>17.306666666666665</v>
      </c>
      <c r="AL129" s="31">
        <f>(X129+AB129+R129)/3-(AH129+U129+AF129)/3</f>
        <v>38.400000000000006</v>
      </c>
      <c r="AM129" s="31">
        <f>100*(30-COUNTIF(E129:AJ129,"&gt;80")-COUNTIF(E129:AJ129,"&lt;20")+2)/30</f>
        <v>40</v>
      </c>
      <c r="AN129" s="31">
        <f>100*(30-COUNTIF(E129:AJ129,"&gt;70")-COUNTIF(E129:AJ129,"&lt;30")+2)/30</f>
        <v>20</v>
      </c>
      <c r="AO129" s="32">
        <f>COUNTIF(E129:AJ129,"&gt;50")</f>
        <v>0</v>
      </c>
      <c r="AP129" s="48">
        <f>T128/MAX(T128,AJ128)</f>
        <v>1</v>
      </c>
      <c r="AQ129" s="49" t="s">
        <v>20</v>
      </c>
      <c r="AR129" s="51">
        <f>AJ128/MAX(T128,AJ128)</f>
        <v>0.8757225433526014</v>
      </c>
    </row>
    <row r="130" spans="5:36" ht="118.5">
      <c r="E130" s="177" t="s">
        <v>409</v>
      </c>
      <c r="F130" s="177" t="s">
        <v>410</v>
      </c>
      <c r="G130" s="177" t="s">
        <v>411</v>
      </c>
      <c r="H130" s="19" t="s">
        <v>412</v>
      </c>
      <c r="I130" s="19" t="s">
        <v>413</v>
      </c>
      <c r="J130" s="177" t="s">
        <v>414</v>
      </c>
      <c r="K130" s="19" t="s">
        <v>415</v>
      </c>
      <c r="L130" s="177" t="s">
        <v>416</v>
      </c>
      <c r="M130" s="177" t="s">
        <v>417</v>
      </c>
      <c r="N130" s="177" t="s">
        <v>418</v>
      </c>
      <c r="O130" s="177" t="s">
        <v>419</v>
      </c>
      <c r="P130" s="177" t="s">
        <v>420</v>
      </c>
      <c r="Q130" s="19" t="s">
        <v>421</v>
      </c>
      <c r="R130" s="19" t="s">
        <v>422</v>
      </c>
      <c r="S130" s="19" t="s">
        <v>423</v>
      </c>
      <c r="T130" s="22"/>
      <c r="U130" s="177" t="s">
        <v>424</v>
      </c>
      <c r="V130" s="19" t="s">
        <v>425</v>
      </c>
      <c r="W130" s="177" t="s">
        <v>426</v>
      </c>
      <c r="X130" s="19" t="s">
        <v>427</v>
      </c>
      <c r="Y130" s="177" t="s">
        <v>428</v>
      </c>
      <c r="Z130" s="19" t="s">
        <v>429</v>
      </c>
      <c r="AA130" s="19" t="s">
        <v>430</v>
      </c>
      <c r="AB130" s="19" t="s">
        <v>431</v>
      </c>
      <c r="AC130" s="177" t="s">
        <v>432</v>
      </c>
      <c r="AD130" s="177" t="s">
        <v>433</v>
      </c>
      <c r="AE130" s="177" t="s">
        <v>434</v>
      </c>
      <c r="AF130" s="177" t="s">
        <v>435</v>
      </c>
      <c r="AG130" s="19" t="s">
        <v>436</v>
      </c>
      <c r="AH130" s="177" t="s">
        <v>437</v>
      </c>
      <c r="AI130" s="177" t="s">
        <v>438</v>
      </c>
      <c r="AJ130" s="22"/>
    </row>
    <row r="132" ht="16.5" hidden="1">
      <c r="C132" s="5" t="s">
        <v>15</v>
      </c>
    </row>
    <row r="133" spans="3:5" ht="16.5" hidden="1">
      <c r="C133" s="5" t="s">
        <v>8</v>
      </c>
      <c r="E133" s="8"/>
    </row>
    <row r="134" spans="3:5" ht="16.5" hidden="1">
      <c r="C134" s="5" t="s">
        <v>9</v>
      </c>
      <c r="E134" s="9"/>
    </row>
    <row r="135" spans="3:5" ht="16.5" hidden="1">
      <c r="C135" s="5" t="s">
        <v>10</v>
      </c>
      <c r="E135" s="10"/>
    </row>
    <row r="136" spans="3:5" ht="16.5" hidden="1">
      <c r="C136" s="5" t="s">
        <v>11</v>
      </c>
      <c r="E136" s="13"/>
    </row>
    <row r="137" spans="3:6" ht="16.5" hidden="1">
      <c r="C137" s="5" t="s">
        <v>12</v>
      </c>
      <c r="E137" s="11"/>
      <c r="F137" s="7"/>
    </row>
    <row r="138" spans="3:5" ht="16.5" hidden="1">
      <c r="C138" s="5" t="s">
        <v>13</v>
      </c>
      <c r="E138" s="14"/>
    </row>
    <row r="139" spans="3:5" ht="16.5" hidden="1">
      <c r="C139" s="5" t="s">
        <v>14</v>
      </c>
      <c r="E139" s="12"/>
    </row>
  </sheetData>
  <sheetProtection/>
  <mergeCells count="3">
    <mergeCell ref="E1:T1"/>
    <mergeCell ref="U1:AJ1"/>
    <mergeCell ref="AP128:AR128"/>
  </mergeCells>
  <conditionalFormatting sqref="E37:S45 U37:AI45 H46:H47 H50:H51 H53:H60 G50 G53:G59 E60:E61 E65 F61 N64 P64:S64 G63:G66 O66 G68 M67 P68:S68 F70:G70 G71 I70 L69 M70 P70:S71 F75 E85:G85 M85 L73:L75 L82 O75:S75 L71 K71:K72 N71:N72 G86 G88 E100 J100 L99:L100 P100:S100 F59 I53 J57 J59:J60 M51 P47:S47 P53:S53 M54:M55 L52:L54 L56:L66 M58:M60 P59:S60 U53 U55 U59 V46 V56 Y46 X48 X50:X52 U61:V61 U63:V63 U65:V65 X54:X61 X63:X65 Y61:Y64 AE61 AA61:AB62 AA65 AD64:AE65 AE63:AI63 AF62:AI62 AF65:AI65 X66:Y66 AD66:AI66 V67 Y67 X68 Z68 AB63:AB68 AD68:AE68 U70 AF69:AI69 V71 X70 AA71:AB71 Y71 AD70:AD71 AF71:AI71 X72:Y72 AB72 X74:Y75 AD74 AB74:AB75 Y85 AB83 AE75:AI75 U87 V86 AD87:AE87 W87:Y87 X84:X86 X88:Z88 AE88:AI88 X91:X100 AB85:AB92 Y100 U100 AD99:AE100 AF100:AI100 Y59 Z56:Z57 Z59:Z60 Y54 Z53:Z54 Y52 Y49:Y50 Z48 Z50:Z51 AB47:AB52 AB55:AB60 AD59:AI60 AF58:AI58 AE56 AD52 AF50:AI50 AE48:AE49 AE46 AF48:AI48 AE51:AE54 F101 J102 G99:G103 K101 O103 U102 AB94:AB102 AB104 AD101 AE102:AE103 AF103:AI104 E90:S99 U90:AI99 G105:G106 E89:J89 L86:L89 N89:S89 U89:W89 Y89 AA89:AI89 AC105:AC125 Y104:Y125 G108:G125">
    <cfRule type="cellIs" priority="160" dxfId="2" operator="equal" stopIfTrue="1">
      <formula>"?"</formula>
    </cfRule>
  </conditionalFormatting>
  <conditionalFormatting sqref="E107:S107">
    <cfRule type="cellIs" priority="11" dxfId="2" operator="equal" stopIfTrue="1">
      <formula>"?"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0" bestFit="1" customWidth="1"/>
    <col min="2" max="2" width="35.28125" style="0" bestFit="1" customWidth="1"/>
    <col min="3" max="3" width="8.00390625" style="0" customWidth="1"/>
    <col min="4" max="4" width="26.57421875" style="0" customWidth="1"/>
  </cols>
  <sheetData>
    <row r="1" spans="1:14" ht="15">
      <c r="A1" s="75" t="s">
        <v>91</v>
      </c>
      <c r="B1" s="75" t="s">
        <v>92</v>
      </c>
      <c r="C1" s="76" t="s">
        <v>93</v>
      </c>
      <c r="D1" s="224" t="s">
        <v>94</v>
      </c>
      <c r="E1" s="225"/>
      <c r="F1" s="225"/>
      <c r="G1" s="225"/>
      <c r="H1" s="225"/>
      <c r="I1" s="225"/>
      <c r="J1" s="225"/>
      <c r="K1" s="225"/>
      <c r="L1" s="225"/>
      <c r="M1" s="225"/>
      <c r="N1" s="226"/>
    </row>
    <row r="2" spans="1:14" ht="16.5">
      <c r="A2" s="102">
        <v>1</v>
      </c>
      <c r="B2" s="102" t="s">
        <v>458</v>
      </c>
      <c r="C2" s="103" t="s">
        <v>459</v>
      </c>
      <c r="D2" s="227" t="s">
        <v>460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1:14" ht="16.5">
      <c r="A3" s="104">
        <v>3</v>
      </c>
      <c r="B3" s="104" t="s">
        <v>461</v>
      </c>
      <c r="C3" s="103" t="s">
        <v>459</v>
      </c>
      <c r="D3" s="204" t="s">
        <v>462</v>
      </c>
      <c r="E3" s="222"/>
      <c r="F3" s="222"/>
      <c r="G3" s="222"/>
      <c r="H3" s="222"/>
      <c r="I3" s="222"/>
      <c r="J3" s="222"/>
      <c r="K3" s="222"/>
      <c r="L3" s="222"/>
      <c r="M3" s="222"/>
      <c r="N3" s="223"/>
    </row>
    <row r="4" spans="1:14" ht="16.5">
      <c r="A4" s="104">
        <v>3</v>
      </c>
      <c r="B4" s="104" t="s">
        <v>463</v>
      </c>
      <c r="C4" s="103" t="s">
        <v>459</v>
      </c>
      <c r="D4" s="204" t="s">
        <v>464</v>
      </c>
      <c r="E4" s="205"/>
      <c r="F4" s="205"/>
      <c r="G4" s="205"/>
      <c r="H4" s="205"/>
      <c r="I4" s="205"/>
      <c r="J4" s="205"/>
      <c r="K4" s="205"/>
      <c r="L4" s="205"/>
      <c r="M4" s="205"/>
      <c r="N4" s="206"/>
    </row>
    <row r="5" spans="1:14" ht="16.5">
      <c r="A5" s="105">
        <v>6</v>
      </c>
      <c r="B5" s="105" t="s">
        <v>465</v>
      </c>
      <c r="C5" s="77" t="s">
        <v>445</v>
      </c>
      <c r="D5" s="217" t="s">
        <v>466</v>
      </c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14" ht="16.5">
      <c r="A6" s="104">
        <v>9</v>
      </c>
      <c r="B6" s="104" t="s">
        <v>467</v>
      </c>
      <c r="C6" s="103" t="s">
        <v>459</v>
      </c>
      <c r="D6" s="204" t="s">
        <v>468</v>
      </c>
      <c r="E6" s="222"/>
      <c r="F6" s="222"/>
      <c r="G6" s="222"/>
      <c r="H6" s="222"/>
      <c r="I6" s="222"/>
      <c r="J6" s="222"/>
      <c r="K6" s="222"/>
      <c r="L6" s="222"/>
      <c r="M6" s="222"/>
      <c r="N6" s="223"/>
    </row>
    <row r="7" spans="1:14" ht="16.5">
      <c r="A7" s="102">
        <v>9</v>
      </c>
      <c r="B7" s="102" t="s">
        <v>469</v>
      </c>
      <c r="C7" s="103" t="s">
        <v>459</v>
      </c>
      <c r="D7" s="216" t="s">
        <v>470</v>
      </c>
      <c r="E7" s="211"/>
      <c r="F7" s="211"/>
      <c r="G7" s="211"/>
      <c r="H7" s="211"/>
      <c r="I7" s="211"/>
      <c r="J7" s="211"/>
      <c r="K7" s="211"/>
      <c r="L7" s="211"/>
      <c r="M7" s="211"/>
      <c r="N7" s="212"/>
    </row>
    <row r="8" spans="1:14" ht="16.5">
      <c r="A8" s="104">
        <v>9</v>
      </c>
      <c r="B8" s="104" t="s">
        <v>471</v>
      </c>
      <c r="C8" s="103" t="s">
        <v>459</v>
      </c>
      <c r="D8" s="213"/>
      <c r="E8" s="214"/>
      <c r="F8" s="214"/>
      <c r="G8" s="214"/>
      <c r="H8" s="214"/>
      <c r="I8" s="214"/>
      <c r="J8" s="214"/>
      <c r="K8" s="214"/>
      <c r="L8" s="214"/>
      <c r="M8" s="214"/>
      <c r="N8" s="215"/>
    </row>
    <row r="9" spans="1:14" ht="16.5">
      <c r="A9" s="105">
        <v>10</v>
      </c>
      <c r="B9" s="105" t="s">
        <v>472</v>
      </c>
      <c r="C9" s="77" t="s">
        <v>445</v>
      </c>
      <c r="D9" s="217" t="s">
        <v>473</v>
      </c>
      <c r="E9" s="218"/>
      <c r="F9" s="218"/>
      <c r="G9" s="218"/>
      <c r="H9" s="218"/>
      <c r="I9" s="218"/>
      <c r="J9" s="218"/>
      <c r="K9" s="218"/>
      <c r="L9" s="218"/>
      <c r="M9" s="218"/>
      <c r="N9" s="219"/>
    </row>
    <row r="10" spans="1:14" ht="16.5">
      <c r="A10" s="102">
        <v>12</v>
      </c>
      <c r="B10" s="102" t="s">
        <v>474</v>
      </c>
      <c r="C10" s="103" t="s">
        <v>459</v>
      </c>
      <c r="D10" s="202" t="s">
        <v>475</v>
      </c>
      <c r="E10" s="203"/>
      <c r="F10" s="203"/>
      <c r="G10" s="203"/>
      <c r="H10" s="203"/>
      <c r="I10" s="203"/>
      <c r="J10" s="203"/>
      <c r="K10" s="203"/>
      <c r="L10" s="203"/>
      <c r="M10" s="203"/>
      <c r="N10" s="203"/>
    </row>
    <row r="11" spans="1:14" ht="16.5">
      <c r="A11" s="81">
        <v>13</v>
      </c>
      <c r="B11" s="81" t="s">
        <v>476</v>
      </c>
      <c r="C11" s="77" t="s">
        <v>445</v>
      </c>
      <c r="D11" s="210" t="s">
        <v>477</v>
      </c>
      <c r="E11" s="220"/>
      <c r="F11" s="220"/>
      <c r="G11" s="220"/>
      <c r="H11" s="220"/>
      <c r="I11" s="220"/>
      <c r="J11" s="220"/>
      <c r="K11" s="220"/>
      <c r="L11" s="220"/>
      <c r="M11" s="220"/>
      <c r="N11" s="221"/>
    </row>
    <row r="12" spans="1:14" ht="16.5">
      <c r="A12" s="81">
        <v>13</v>
      </c>
      <c r="B12" s="81" t="s">
        <v>478</v>
      </c>
      <c r="C12" s="77" t="s">
        <v>445</v>
      </c>
      <c r="D12" s="213"/>
      <c r="E12" s="214"/>
      <c r="F12" s="214"/>
      <c r="G12" s="214"/>
      <c r="H12" s="214"/>
      <c r="I12" s="214"/>
      <c r="J12" s="214"/>
      <c r="K12" s="214"/>
      <c r="L12" s="214"/>
      <c r="M12" s="214"/>
      <c r="N12" s="215"/>
    </row>
    <row r="13" spans="1:14" ht="16.5">
      <c r="A13" s="81">
        <v>13</v>
      </c>
      <c r="B13" s="81" t="s">
        <v>479</v>
      </c>
      <c r="C13" s="77" t="s">
        <v>445</v>
      </c>
      <c r="D13" s="200" t="s">
        <v>480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</row>
    <row r="14" spans="1:14" ht="16.5">
      <c r="A14" s="102">
        <v>14</v>
      </c>
      <c r="B14" s="102" t="s">
        <v>481</v>
      </c>
      <c r="C14" s="103" t="s">
        <v>459</v>
      </c>
      <c r="D14" s="204" t="s">
        <v>482</v>
      </c>
      <c r="E14" s="222"/>
      <c r="F14" s="222"/>
      <c r="G14" s="222"/>
      <c r="H14" s="222"/>
      <c r="I14" s="222"/>
      <c r="J14" s="222"/>
      <c r="K14" s="222"/>
      <c r="L14" s="222"/>
      <c r="M14" s="222"/>
      <c r="N14" s="223"/>
    </row>
    <row r="15" spans="1:14" ht="16.5">
      <c r="A15" s="102">
        <v>14</v>
      </c>
      <c r="B15" s="102" t="s">
        <v>483</v>
      </c>
      <c r="C15" s="103" t="s">
        <v>459</v>
      </c>
      <c r="D15" s="202" t="s">
        <v>484</v>
      </c>
      <c r="E15" s="203"/>
      <c r="F15" s="203"/>
      <c r="G15" s="203"/>
      <c r="H15" s="203"/>
      <c r="I15" s="203"/>
      <c r="J15" s="203"/>
      <c r="K15" s="203"/>
      <c r="L15" s="203"/>
      <c r="M15" s="203"/>
      <c r="N15" s="203"/>
    </row>
    <row r="16" spans="1:14" ht="16.5">
      <c r="A16" s="102">
        <v>14</v>
      </c>
      <c r="B16" s="102" t="s">
        <v>485</v>
      </c>
      <c r="C16" s="103" t="s">
        <v>459</v>
      </c>
      <c r="D16" s="204" t="s">
        <v>486</v>
      </c>
      <c r="E16" s="205"/>
      <c r="F16" s="205"/>
      <c r="G16" s="205"/>
      <c r="H16" s="205"/>
      <c r="I16" s="205"/>
      <c r="J16" s="205"/>
      <c r="K16" s="205"/>
      <c r="L16" s="205"/>
      <c r="M16" s="205"/>
      <c r="N16" s="206"/>
    </row>
    <row r="17" spans="1:14" ht="16.5">
      <c r="A17" s="81">
        <v>18</v>
      </c>
      <c r="B17" s="81" t="s">
        <v>487</v>
      </c>
      <c r="C17" s="77" t="s">
        <v>445</v>
      </c>
      <c r="D17" s="207" t="s">
        <v>488</v>
      </c>
      <c r="E17" s="208"/>
      <c r="F17" s="208"/>
      <c r="G17" s="208"/>
      <c r="H17" s="208"/>
      <c r="I17" s="208"/>
      <c r="J17" s="208"/>
      <c r="K17" s="208"/>
      <c r="L17" s="208"/>
      <c r="M17" s="208"/>
      <c r="N17" s="209"/>
    </row>
    <row r="18" spans="1:14" ht="16.5">
      <c r="A18" s="81">
        <v>19</v>
      </c>
      <c r="B18" s="81" t="s">
        <v>489</v>
      </c>
      <c r="C18" s="77" t="s">
        <v>445</v>
      </c>
      <c r="D18" s="210" t="s">
        <v>490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2"/>
    </row>
    <row r="19" spans="1:14" ht="16.5">
      <c r="A19" s="81">
        <v>19</v>
      </c>
      <c r="B19" s="81" t="s">
        <v>491</v>
      </c>
      <c r="C19" s="77" t="s">
        <v>445</v>
      </c>
      <c r="D19" s="213"/>
      <c r="E19" s="214"/>
      <c r="F19" s="214"/>
      <c r="G19" s="214"/>
      <c r="H19" s="214"/>
      <c r="I19" s="214"/>
      <c r="J19" s="214"/>
      <c r="K19" s="214"/>
      <c r="L19" s="214"/>
      <c r="M19" s="214"/>
      <c r="N19" s="215"/>
    </row>
    <row r="20" spans="1:14" ht="16.5">
      <c r="A20" s="104">
        <v>19</v>
      </c>
      <c r="B20" s="104" t="s">
        <v>492</v>
      </c>
      <c r="C20" s="103" t="s">
        <v>459</v>
      </c>
      <c r="D20" s="189" t="s">
        <v>493</v>
      </c>
      <c r="E20" s="190"/>
      <c r="F20" s="190"/>
      <c r="G20" s="190"/>
      <c r="H20" s="190"/>
      <c r="I20" s="190"/>
      <c r="J20" s="190"/>
      <c r="K20" s="190"/>
      <c r="L20" s="190"/>
      <c r="M20" s="190"/>
      <c r="N20" s="190"/>
    </row>
    <row r="21" spans="1:14" ht="16.5">
      <c r="A21" s="104">
        <v>19</v>
      </c>
      <c r="B21" s="104" t="s">
        <v>494</v>
      </c>
      <c r="C21" s="103" t="s">
        <v>459</v>
      </c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</row>
    <row r="22" spans="1:14" ht="16.5">
      <c r="A22" s="106">
        <v>19</v>
      </c>
      <c r="B22" s="106" t="s">
        <v>495</v>
      </c>
      <c r="C22" s="103" t="s">
        <v>459</v>
      </c>
      <c r="D22" s="216" t="s">
        <v>496</v>
      </c>
      <c r="E22" s="211"/>
      <c r="F22" s="211"/>
      <c r="G22" s="211"/>
      <c r="H22" s="211"/>
      <c r="I22" s="211"/>
      <c r="J22" s="211"/>
      <c r="K22" s="211"/>
      <c r="L22" s="211"/>
      <c r="M22" s="211"/>
      <c r="N22" s="212"/>
    </row>
    <row r="23" spans="1:14" ht="16.5">
      <c r="A23" s="102">
        <v>19</v>
      </c>
      <c r="B23" s="102" t="s">
        <v>497</v>
      </c>
      <c r="C23" s="103" t="s">
        <v>459</v>
      </c>
      <c r="D23" s="197"/>
      <c r="E23" s="198"/>
      <c r="F23" s="198"/>
      <c r="G23" s="198"/>
      <c r="H23" s="198"/>
      <c r="I23" s="198"/>
      <c r="J23" s="198"/>
      <c r="K23" s="198"/>
      <c r="L23" s="198"/>
      <c r="M23" s="198"/>
      <c r="N23" s="199"/>
    </row>
    <row r="24" spans="1:14" ht="16.5">
      <c r="A24" s="81">
        <v>20</v>
      </c>
      <c r="B24" s="81" t="s">
        <v>498</v>
      </c>
      <c r="C24" s="107" t="s">
        <v>445</v>
      </c>
      <c r="D24" s="183" t="s">
        <v>499</v>
      </c>
      <c r="E24" s="184"/>
      <c r="F24" s="184"/>
      <c r="G24" s="184"/>
      <c r="H24" s="184"/>
      <c r="I24" s="184"/>
      <c r="J24" s="184"/>
      <c r="K24" s="184"/>
      <c r="L24" s="184"/>
      <c r="M24" s="184"/>
      <c r="N24" s="185"/>
    </row>
    <row r="25" spans="1:14" ht="16.5">
      <c r="A25" s="81">
        <v>20</v>
      </c>
      <c r="B25" s="81" t="s">
        <v>500</v>
      </c>
      <c r="C25" s="107" t="s">
        <v>445</v>
      </c>
      <c r="D25" s="186"/>
      <c r="E25" s="187"/>
      <c r="F25" s="187"/>
      <c r="G25" s="187"/>
      <c r="H25" s="187"/>
      <c r="I25" s="187"/>
      <c r="J25" s="187"/>
      <c r="K25" s="187"/>
      <c r="L25" s="187"/>
      <c r="M25" s="187"/>
      <c r="N25" s="188"/>
    </row>
    <row r="26" spans="1:14" ht="16.5">
      <c r="A26" s="104">
        <v>20</v>
      </c>
      <c r="B26" s="104" t="s">
        <v>501</v>
      </c>
      <c r="C26" s="108" t="s">
        <v>459</v>
      </c>
      <c r="D26" s="189" t="s">
        <v>502</v>
      </c>
      <c r="E26" s="190"/>
      <c r="F26" s="190"/>
      <c r="G26" s="190"/>
      <c r="H26" s="190"/>
      <c r="I26" s="190"/>
      <c r="J26" s="190"/>
      <c r="K26" s="190"/>
      <c r="L26" s="190"/>
      <c r="M26" s="190"/>
      <c r="N26" s="190"/>
    </row>
    <row r="27" spans="1:14" ht="16.5">
      <c r="A27" s="81">
        <v>23</v>
      </c>
      <c r="B27" s="81" t="s">
        <v>503</v>
      </c>
      <c r="C27" s="77" t="s">
        <v>445</v>
      </c>
      <c r="D27" s="191" t="s">
        <v>504</v>
      </c>
      <c r="E27" s="192"/>
      <c r="F27" s="192"/>
      <c r="G27" s="192"/>
      <c r="H27" s="192"/>
      <c r="I27" s="192"/>
      <c r="J27" s="192"/>
      <c r="K27" s="192"/>
      <c r="L27" s="192"/>
      <c r="M27" s="192"/>
      <c r="N27" s="193"/>
    </row>
    <row r="28" spans="1:14" ht="16.5">
      <c r="A28" s="81">
        <v>23</v>
      </c>
      <c r="B28" s="81" t="s">
        <v>505</v>
      </c>
      <c r="C28" s="77" t="s">
        <v>445</v>
      </c>
      <c r="D28" s="194"/>
      <c r="E28" s="195"/>
      <c r="F28" s="195"/>
      <c r="G28" s="195"/>
      <c r="H28" s="195"/>
      <c r="I28" s="195"/>
      <c r="J28" s="195"/>
      <c r="K28" s="195"/>
      <c r="L28" s="195"/>
      <c r="M28" s="195"/>
      <c r="N28" s="196"/>
    </row>
    <row r="29" spans="1:14" ht="16.5">
      <c r="A29" s="81">
        <v>23</v>
      </c>
      <c r="B29" s="81" t="s">
        <v>506</v>
      </c>
      <c r="C29" s="77" t="s">
        <v>445</v>
      </c>
      <c r="D29" s="197"/>
      <c r="E29" s="198"/>
      <c r="F29" s="198"/>
      <c r="G29" s="198"/>
      <c r="H29" s="198"/>
      <c r="I29" s="198"/>
      <c r="J29" s="198"/>
      <c r="K29" s="198"/>
      <c r="L29" s="198"/>
      <c r="M29" s="198"/>
      <c r="N29" s="199"/>
    </row>
    <row r="30" spans="1:14" ht="16.5">
      <c r="A30" s="81">
        <v>28</v>
      </c>
      <c r="B30" s="81" t="s">
        <v>507</v>
      </c>
      <c r="C30" s="77" t="s">
        <v>445</v>
      </c>
      <c r="D30" s="200" t="s">
        <v>508</v>
      </c>
      <c r="E30" s="201"/>
      <c r="F30" s="201"/>
      <c r="G30" s="201"/>
      <c r="H30" s="201"/>
      <c r="I30" s="201"/>
      <c r="J30" s="201"/>
      <c r="K30" s="201"/>
      <c r="L30" s="201"/>
      <c r="M30" s="201"/>
      <c r="N30" s="201"/>
    </row>
  </sheetData>
  <sheetProtection/>
  <mergeCells count="22">
    <mergeCell ref="D1:N1"/>
    <mergeCell ref="D2:N2"/>
    <mergeCell ref="D3:N3"/>
    <mergeCell ref="D4:N4"/>
    <mergeCell ref="D5:N5"/>
    <mergeCell ref="D6:N6"/>
    <mergeCell ref="D7:N8"/>
    <mergeCell ref="D9:N9"/>
    <mergeCell ref="D10:N10"/>
    <mergeCell ref="D11:N12"/>
    <mergeCell ref="D13:N13"/>
    <mergeCell ref="D14:N14"/>
    <mergeCell ref="D24:N25"/>
    <mergeCell ref="D26:N26"/>
    <mergeCell ref="D27:N29"/>
    <mergeCell ref="D30:N30"/>
    <mergeCell ref="D15:N15"/>
    <mergeCell ref="D16:N16"/>
    <mergeCell ref="D17:N17"/>
    <mergeCell ref="D18:N19"/>
    <mergeCell ref="D20:N21"/>
    <mergeCell ref="D22:N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5" customWidth="1"/>
    <col min="2" max="2" width="35.57421875" style="5" customWidth="1"/>
    <col min="3" max="3" width="17.00390625" style="5" customWidth="1"/>
    <col min="4" max="4" width="8.7109375" style="24" customWidth="1"/>
    <col min="5" max="16384" width="9.140625" style="5" customWidth="1"/>
  </cols>
  <sheetData>
    <row r="2" spans="1:4" ht="16.5">
      <c r="A2" s="53" t="s">
        <v>4</v>
      </c>
      <c r="B2" s="54" t="s">
        <v>5</v>
      </c>
      <c r="C2" s="55" t="s">
        <v>1</v>
      </c>
      <c r="D2" s="56" t="s">
        <v>26</v>
      </c>
    </row>
    <row r="3" spans="1:4" ht="16.5">
      <c r="A3" s="38" t="s">
        <v>405</v>
      </c>
      <c r="B3" s="35" t="s">
        <v>328</v>
      </c>
      <c r="C3" s="35" t="s">
        <v>327</v>
      </c>
      <c r="D3" s="23">
        <v>19</v>
      </c>
    </row>
    <row r="4" spans="1:4" ht="16.5">
      <c r="A4" s="38" t="s">
        <v>406</v>
      </c>
      <c r="B4" s="35" t="s">
        <v>216</v>
      </c>
      <c r="C4" s="35" t="s">
        <v>220</v>
      </c>
      <c r="D4" s="23">
        <v>18</v>
      </c>
    </row>
    <row r="5" spans="1:4" ht="16.5">
      <c r="A5" s="38" t="s">
        <v>407</v>
      </c>
      <c r="B5" s="35" t="s">
        <v>213</v>
      </c>
      <c r="C5" s="35" t="s">
        <v>215</v>
      </c>
      <c r="D5" s="23">
        <v>16</v>
      </c>
    </row>
    <row r="6" spans="1:4" ht="16.5">
      <c r="A6" s="38" t="s">
        <v>541</v>
      </c>
      <c r="B6" s="73" t="s">
        <v>510</v>
      </c>
      <c r="C6" s="35" t="s">
        <v>511</v>
      </c>
      <c r="D6" s="23">
        <v>15</v>
      </c>
    </row>
    <row r="7" spans="1:4" ht="16.5">
      <c r="A7" s="38" t="s">
        <v>567</v>
      </c>
      <c r="B7" s="35" t="s">
        <v>454</v>
      </c>
      <c r="C7" s="35" t="s">
        <v>90</v>
      </c>
      <c r="D7" s="23">
        <v>14</v>
      </c>
    </row>
    <row r="8" spans="1:4" ht="16.5">
      <c r="A8" s="38" t="s">
        <v>567</v>
      </c>
      <c r="B8" s="26" t="s">
        <v>247</v>
      </c>
      <c r="C8" s="26" t="s">
        <v>250</v>
      </c>
      <c r="D8" s="23">
        <v>14</v>
      </c>
    </row>
    <row r="9" spans="1:4" ht="16.5">
      <c r="A9" s="38" t="s">
        <v>567</v>
      </c>
      <c r="B9" s="6" t="s">
        <v>281</v>
      </c>
      <c r="C9" s="6" t="s">
        <v>275</v>
      </c>
      <c r="D9" s="23">
        <v>14</v>
      </c>
    </row>
    <row r="10" spans="1:4" ht="16.5">
      <c r="A10" s="38" t="s">
        <v>570</v>
      </c>
      <c r="B10" s="6" t="s">
        <v>193</v>
      </c>
      <c r="C10" s="6" t="s">
        <v>192</v>
      </c>
      <c r="D10" s="23">
        <v>13</v>
      </c>
    </row>
    <row r="11" spans="1:4" ht="16.5">
      <c r="A11" s="38" t="s">
        <v>570</v>
      </c>
      <c r="B11" s="6" t="s">
        <v>390</v>
      </c>
      <c r="C11" s="6" t="s">
        <v>387</v>
      </c>
      <c r="D11" s="23">
        <v>13</v>
      </c>
    </row>
    <row r="12" spans="1:4" ht="16.5">
      <c r="A12" s="38" t="s">
        <v>546</v>
      </c>
      <c r="B12" s="42" t="s">
        <v>217</v>
      </c>
      <c r="C12" s="6" t="s">
        <v>220</v>
      </c>
      <c r="D12" s="61">
        <v>12</v>
      </c>
    </row>
    <row r="13" spans="1:4" ht="16.5">
      <c r="A13" s="38" t="s">
        <v>547</v>
      </c>
      <c r="B13" s="170" t="s">
        <v>137</v>
      </c>
      <c r="C13" s="6" t="s">
        <v>146</v>
      </c>
      <c r="D13" s="23">
        <v>11</v>
      </c>
    </row>
    <row r="14" spans="1:4" ht="16.5">
      <c r="A14" s="38" t="s">
        <v>591</v>
      </c>
      <c r="B14" s="153">
        <v>110</v>
      </c>
      <c r="C14" s="6" t="s">
        <v>39</v>
      </c>
      <c r="D14" s="23">
        <v>10</v>
      </c>
    </row>
    <row r="15" spans="1:4" ht="16.5">
      <c r="A15" s="38" t="s">
        <v>591</v>
      </c>
      <c r="B15" s="35" t="s">
        <v>84</v>
      </c>
      <c r="C15" s="35" t="s">
        <v>90</v>
      </c>
      <c r="D15" s="23">
        <v>10</v>
      </c>
    </row>
    <row r="16" spans="1:4" ht="16.5">
      <c r="A16" s="38" t="s">
        <v>591</v>
      </c>
      <c r="B16" s="35" t="s">
        <v>104</v>
      </c>
      <c r="C16" s="35" t="s">
        <v>96</v>
      </c>
      <c r="D16" s="23">
        <v>10</v>
      </c>
    </row>
    <row r="17" spans="1:4" ht="16.5">
      <c r="A17" s="38" t="s">
        <v>591</v>
      </c>
      <c r="B17" s="35" t="s">
        <v>326</v>
      </c>
      <c r="C17" s="35" t="s">
        <v>327</v>
      </c>
      <c r="D17" s="23">
        <v>10</v>
      </c>
    </row>
    <row r="18" spans="1:4" ht="16.5">
      <c r="A18" s="38" t="s">
        <v>591</v>
      </c>
      <c r="B18" s="6" t="s">
        <v>270</v>
      </c>
      <c r="C18" s="6" t="s">
        <v>271</v>
      </c>
      <c r="D18" s="61">
        <v>10</v>
      </c>
    </row>
    <row r="19" spans="1:4" ht="16.5">
      <c r="A19" s="38" t="s">
        <v>591</v>
      </c>
      <c r="B19" s="35" t="s">
        <v>254</v>
      </c>
      <c r="C19" s="35" t="s">
        <v>252</v>
      </c>
      <c r="D19" s="23">
        <v>10</v>
      </c>
    </row>
    <row r="20" spans="1:4" ht="16.5">
      <c r="A20" s="38" t="s">
        <v>591</v>
      </c>
      <c r="B20" s="35" t="s">
        <v>166</v>
      </c>
      <c r="C20" s="35" t="s">
        <v>178</v>
      </c>
      <c r="D20" s="23">
        <v>10</v>
      </c>
    </row>
    <row r="21" spans="1:4" ht="16.5">
      <c r="A21" s="38" t="s">
        <v>591</v>
      </c>
      <c r="B21" s="35" t="s">
        <v>329</v>
      </c>
      <c r="C21" s="35" t="s">
        <v>327</v>
      </c>
      <c r="D21" s="23">
        <v>10</v>
      </c>
    </row>
    <row r="22" spans="1:4" ht="16.5">
      <c r="A22" s="38" t="s">
        <v>592</v>
      </c>
      <c r="B22" s="6" t="s">
        <v>540</v>
      </c>
      <c r="C22" s="6" t="s">
        <v>323</v>
      </c>
      <c r="D22" s="23">
        <v>9</v>
      </c>
    </row>
    <row r="23" spans="1:4" ht="16.5">
      <c r="A23" s="38" t="s">
        <v>592</v>
      </c>
      <c r="B23" s="6" t="s">
        <v>383</v>
      </c>
      <c r="C23" s="6" t="s">
        <v>384</v>
      </c>
      <c r="D23" s="23">
        <v>9</v>
      </c>
    </row>
    <row r="24" spans="1:4" ht="16.5">
      <c r="A24" s="38" t="s">
        <v>592</v>
      </c>
      <c r="B24" s="35" t="s">
        <v>521</v>
      </c>
      <c r="C24" s="35" t="s">
        <v>178</v>
      </c>
      <c r="D24" s="23">
        <v>9</v>
      </c>
    </row>
    <row r="25" spans="1:4" ht="16.5">
      <c r="A25" s="38" t="s">
        <v>593</v>
      </c>
      <c r="B25" s="35" t="s">
        <v>101</v>
      </c>
      <c r="C25" s="35" t="s">
        <v>96</v>
      </c>
      <c r="D25" s="23">
        <v>8</v>
      </c>
    </row>
    <row r="26" spans="1:4" ht="16.5">
      <c r="A26" s="38" t="s">
        <v>593</v>
      </c>
      <c r="B26" s="35" t="s">
        <v>160</v>
      </c>
      <c r="C26" s="35" t="s">
        <v>165</v>
      </c>
      <c r="D26" s="23">
        <v>8</v>
      </c>
    </row>
    <row r="27" spans="1:4" ht="16.5">
      <c r="A27" s="38" t="s">
        <v>593</v>
      </c>
      <c r="B27" s="35" t="s">
        <v>365</v>
      </c>
      <c r="C27" s="35" t="s">
        <v>362</v>
      </c>
      <c r="D27" s="23">
        <v>8</v>
      </c>
    </row>
    <row r="28" spans="1:4" ht="16.5">
      <c r="A28" s="38" t="s">
        <v>593</v>
      </c>
      <c r="B28" s="35" t="s">
        <v>249</v>
      </c>
      <c r="C28" s="35" t="s">
        <v>250</v>
      </c>
      <c r="D28" s="23">
        <v>8</v>
      </c>
    </row>
    <row r="29" spans="1:4" ht="16.5">
      <c r="A29" s="38" t="s">
        <v>593</v>
      </c>
      <c r="B29" s="6" t="s">
        <v>191</v>
      </c>
      <c r="C29" s="6" t="s">
        <v>192</v>
      </c>
      <c r="D29" s="61">
        <v>8</v>
      </c>
    </row>
    <row r="30" spans="1:4" ht="16.5">
      <c r="A30" s="38" t="s">
        <v>593</v>
      </c>
      <c r="B30" s="42" t="s">
        <v>98</v>
      </c>
      <c r="C30" s="6" t="s">
        <v>135</v>
      </c>
      <c r="D30" s="62">
        <v>8</v>
      </c>
    </row>
    <row r="31" spans="1:4" ht="16.5">
      <c r="A31" s="38" t="s">
        <v>586</v>
      </c>
      <c r="B31" s="6" t="s">
        <v>251</v>
      </c>
      <c r="C31" s="6" t="s">
        <v>252</v>
      </c>
      <c r="D31" s="61">
        <v>7</v>
      </c>
    </row>
    <row r="32" spans="1:4" ht="16.5">
      <c r="A32" s="38" t="s">
        <v>586</v>
      </c>
      <c r="B32" s="6" t="s">
        <v>141</v>
      </c>
      <c r="C32" s="6" t="s">
        <v>146</v>
      </c>
      <c r="D32" s="23">
        <v>7</v>
      </c>
    </row>
    <row r="33" spans="1:4" ht="16.5">
      <c r="A33" s="38" t="s">
        <v>586</v>
      </c>
      <c r="B33" s="6" t="s">
        <v>225</v>
      </c>
      <c r="C33" s="6" t="s">
        <v>238</v>
      </c>
      <c r="D33" s="61">
        <v>7</v>
      </c>
    </row>
    <row r="34" spans="1:4" ht="16.5">
      <c r="A34" s="38" t="s">
        <v>586</v>
      </c>
      <c r="B34" s="35" t="s">
        <v>199</v>
      </c>
      <c r="C34" s="35" t="s">
        <v>204</v>
      </c>
      <c r="D34" s="23">
        <v>7</v>
      </c>
    </row>
    <row r="35" spans="1:4" ht="16.5">
      <c r="A35" s="38" t="s">
        <v>586</v>
      </c>
      <c r="B35" s="6" t="s">
        <v>147</v>
      </c>
      <c r="C35" s="6" t="s">
        <v>151</v>
      </c>
      <c r="D35" s="61">
        <v>7</v>
      </c>
    </row>
    <row r="36" spans="1:4" ht="16.5">
      <c r="A36" s="38" t="s">
        <v>594</v>
      </c>
      <c r="B36" s="6" t="s">
        <v>391</v>
      </c>
      <c r="C36" s="6" t="s">
        <v>387</v>
      </c>
      <c r="D36" s="23">
        <v>6</v>
      </c>
    </row>
    <row r="37" spans="1:4" ht="16.5">
      <c r="A37" s="38" t="s">
        <v>594</v>
      </c>
      <c r="B37" s="6" t="s">
        <v>61</v>
      </c>
      <c r="C37" s="6" t="s">
        <v>60</v>
      </c>
      <c r="D37" s="23">
        <v>6</v>
      </c>
    </row>
    <row r="38" spans="1:4" ht="16.5">
      <c r="A38" s="38" t="s">
        <v>594</v>
      </c>
      <c r="B38" s="6" t="s">
        <v>368</v>
      </c>
      <c r="C38" s="6" t="s">
        <v>362</v>
      </c>
      <c r="D38" s="61">
        <v>6</v>
      </c>
    </row>
    <row r="39" spans="1:4" ht="16.5">
      <c r="A39" s="38" t="s">
        <v>594</v>
      </c>
      <c r="B39" s="6" t="s">
        <v>287</v>
      </c>
      <c r="C39" s="6" t="s">
        <v>275</v>
      </c>
      <c r="D39" s="61">
        <v>6</v>
      </c>
    </row>
    <row r="40" spans="1:4" ht="16.5">
      <c r="A40" s="38" t="s">
        <v>594</v>
      </c>
      <c r="B40" s="6" t="s">
        <v>43</v>
      </c>
      <c r="C40" s="6" t="s">
        <v>39</v>
      </c>
      <c r="D40" s="61">
        <v>6</v>
      </c>
    </row>
    <row r="41" spans="1:4" ht="16.5">
      <c r="A41" s="38" t="s">
        <v>594</v>
      </c>
      <c r="B41" s="26" t="s">
        <v>167</v>
      </c>
      <c r="C41" s="26" t="s">
        <v>178</v>
      </c>
      <c r="D41" s="23">
        <v>6</v>
      </c>
    </row>
    <row r="42" spans="1:4" ht="16.5">
      <c r="A42" s="38" t="s">
        <v>594</v>
      </c>
      <c r="B42" s="35" t="s">
        <v>291</v>
      </c>
      <c r="C42" s="35" t="s">
        <v>275</v>
      </c>
      <c r="D42" s="23">
        <v>6</v>
      </c>
    </row>
    <row r="43" spans="1:4" ht="16.5">
      <c r="A43" s="38" t="s">
        <v>594</v>
      </c>
      <c r="B43" s="35" t="s">
        <v>517</v>
      </c>
      <c r="C43" s="35" t="s">
        <v>146</v>
      </c>
      <c r="D43" s="23">
        <v>6</v>
      </c>
    </row>
    <row r="44" spans="1:4" ht="16.5">
      <c r="A44" s="38" t="s">
        <v>594</v>
      </c>
      <c r="B44" s="35" t="s">
        <v>82</v>
      </c>
      <c r="C44" s="35" t="s">
        <v>90</v>
      </c>
      <c r="D44" s="23">
        <v>6</v>
      </c>
    </row>
    <row r="45" spans="1:4" ht="16.5">
      <c r="A45" s="38" t="s">
        <v>594</v>
      </c>
      <c r="B45" s="6" t="s">
        <v>313</v>
      </c>
      <c r="C45" s="6" t="s">
        <v>314</v>
      </c>
      <c r="D45" s="62">
        <v>6</v>
      </c>
    </row>
    <row r="46" spans="1:4" ht="16.5">
      <c r="A46" s="38" t="s">
        <v>594</v>
      </c>
      <c r="B46" s="35" t="s">
        <v>513</v>
      </c>
      <c r="C46" s="35" t="s">
        <v>511</v>
      </c>
      <c r="D46" s="23">
        <v>6</v>
      </c>
    </row>
    <row r="47" spans="1:4" ht="16.5">
      <c r="A47" s="38" t="s">
        <v>594</v>
      </c>
      <c r="B47" s="6" t="s">
        <v>443</v>
      </c>
      <c r="C47" s="6" t="s">
        <v>39</v>
      </c>
      <c r="D47" s="23">
        <v>6</v>
      </c>
    </row>
    <row r="48" spans="1:4" ht="16.5">
      <c r="A48" s="38" t="s">
        <v>594</v>
      </c>
      <c r="B48" s="35" t="s">
        <v>197</v>
      </c>
      <c r="C48" s="35" t="s">
        <v>204</v>
      </c>
      <c r="D48" s="23">
        <v>6</v>
      </c>
    </row>
    <row r="49" spans="1:4" ht="16.5">
      <c r="A49" s="38" t="s">
        <v>595</v>
      </c>
      <c r="B49" s="40" t="s">
        <v>164</v>
      </c>
      <c r="C49" s="35" t="s">
        <v>165</v>
      </c>
      <c r="D49" s="23">
        <v>5</v>
      </c>
    </row>
    <row r="50" spans="1:4" ht="16.5">
      <c r="A50" s="38" t="s">
        <v>595</v>
      </c>
      <c r="B50" s="26" t="s">
        <v>532</v>
      </c>
      <c r="C50" s="26" t="s">
        <v>275</v>
      </c>
      <c r="D50" s="23">
        <v>5</v>
      </c>
    </row>
    <row r="51" spans="1:4" ht="16.5">
      <c r="A51" s="38" t="s">
        <v>595</v>
      </c>
      <c r="B51" s="35" t="s">
        <v>62</v>
      </c>
      <c r="C51" s="35" t="s">
        <v>70</v>
      </c>
      <c r="D51" s="23">
        <v>5</v>
      </c>
    </row>
    <row r="52" spans="1:4" ht="16.5">
      <c r="A52" s="38" t="s">
        <v>595</v>
      </c>
      <c r="B52" s="6" t="s">
        <v>176</v>
      </c>
      <c r="C52" s="6" t="s">
        <v>178</v>
      </c>
      <c r="D52" s="23">
        <v>5</v>
      </c>
    </row>
    <row r="53" spans="1:4" ht="16.5">
      <c r="A53" s="38" t="s">
        <v>595</v>
      </c>
      <c r="B53" s="40" t="s">
        <v>59</v>
      </c>
      <c r="C53" s="35" t="s">
        <v>60</v>
      </c>
      <c r="D53" s="23">
        <v>5</v>
      </c>
    </row>
    <row r="54" spans="1:4" ht="16.5">
      <c r="A54" s="38" t="s">
        <v>595</v>
      </c>
      <c r="B54" s="6" t="s">
        <v>168</v>
      </c>
      <c r="C54" s="6" t="s">
        <v>178</v>
      </c>
      <c r="D54" s="23">
        <v>5</v>
      </c>
    </row>
    <row r="55" spans="1:4" ht="16.5">
      <c r="A55" s="38" t="s">
        <v>595</v>
      </c>
      <c r="B55" s="6" t="s">
        <v>154</v>
      </c>
      <c r="C55" s="6" t="s">
        <v>165</v>
      </c>
      <c r="D55" s="62">
        <v>5</v>
      </c>
    </row>
    <row r="56" spans="1:4" ht="16.5">
      <c r="A56" s="38" t="s">
        <v>595</v>
      </c>
      <c r="B56" s="35" t="s">
        <v>139</v>
      </c>
      <c r="C56" s="35" t="s">
        <v>146</v>
      </c>
      <c r="D56" s="23">
        <v>5</v>
      </c>
    </row>
    <row r="57" spans="1:4" ht="16.5">
      <c r="A57" s="38" t="s">
        <v>595</v>
      </c>
      <c r="B57" s="6" t="s">
        <v>66</v>
      </c>
      <c r="C57" s="6" t="s">
        <v>70</v>
      </c>
      <c r="D57" s="23">
        <v>5</v>
      </c>
    </row>
    <row r="58" spans="1:4" ht="16.5">
      <c r="A58" s="38" t="s">
        <v>596</v>
      </c>
      <c r="B58" s="35" t="s">
        <v>177</v>
      </c>
      <c r="C58" s="35" t="s">
        <v>178</v>
      </c>
      <c r="D58" s="23">
        <v>4</v>
      </c>
    </row>
    <row r="59" spans="1:4" ht="16.5">
      <c r="A59" s="38" t="s">
        <v>596</v>
      </c>
      <c r="B59" s="6" t="s">
        <v>170</v>
      </c>
      <c r="C59" s="6" t="s">
        <v>178</v>
      </c>
      <c r="D59" s="61">
        <v>4</v>
      </c>
    </row>
    <row r="60" spans="1:4" ht="16.5">
      <c r="A60" s="38" t="s">
        <v>596</v>
      </c>
      <c r="B60" s="35" t="s">
        <v>325</v>
      </c>
      <c r="C60" s="35" t="s">
        <v>323</v>
      </c>
      <c r="D60" s="23">
        <v>4</v>
      </c>
    </row>
    <row r="61" spans="1:4" ht="16.5">
      <c r="A61" s="38" t="s">
        <v>596</v>
      </c>
      <c r="B61" s="6" t="s">
        <v>336</v>
      </c>
      <c r="C61" s="6" t="s">
        <v>334</v>
      </c>
      <c r="D61" s="23">
        <v>4</v>
      </c>
    </row>
    <row r="62" spans="1:4" ht="16.5">
      <c r="A62" s="38" t="s">
        <v>596</v>
      </c>
      <c r="B62" s="40" t="s">
        <v>337</v>
      </c>
      <c r="C62" s="35" t="s">
        <v>334</v>
      </c>
      <c r="D62" s="23">
        <v>4</v>
      </c>
    </row>
    <row r="63" spans="1:4" ht="16.5">
      <c r="A63" s="38" t="s">
        <v>596</v>
      </c>
      <c r="B63" s="35" t="s">
        <v>535</v>
      </c>
      <c r="C63" s="35" t="s">
        <v>355</v>
      </c>
      <c r="D63" s="23">
        <v>4</v>
      </c>
    </row>
    <row r="64" spans="1:4" ht="16.5">
      <c r="A64" s="38" t="s">
        <v>596</v>
      </c>
      <c r="B64" s="6" t="s">
        <v>364</v>
      </c>
      <c r="C64" s="6" t="s">
        <v>362</v>
      </c>
      <c r="D64" s="23">
        <v>4</v>
      </c>
    </row>
    <row r="65" spans="1:4" ht="16.5">
      <c r="A65" s="38" t="s">
        <v>596</v>
      </c>
      <c r="B65" s="39" t="s">
        <v>533</v>
      </c>
      <c r="C65" s="39" t="s">
        <v>310</v>
      </c>
      <c r="D65" s="23">
        <v>4</v>
      </c>
    </row>
    <row r="66" spans="1:4" ht="16.5">
      <c r="A66" s="38" t="s">
        <v>596</v>
      </c>
      <c r="B66" s="6" t="s">
        <v>227</v>
      </c>
      <c r="C66" s="6" t="s">
        <v>238</v>
      </c>
      <c r="D66" s="23">
        <v>4</v>
      </c>
    </row>
    <row r="67" spans="1:4" ht="16.5">
      <c r="A67" s="38" t="s">
        <v>596</v>
      </c>
      <c r="B67" s="43" t="s">
        <v>447</v>
      </c>
      <c r="C67" s="35" t="s">
        <v>96</v>
      </c>
      <c r="D67" s="23">
        <v>4</v>
      </c>
    </row>
    <row r="68" spans="1:4" ht="16.5">
      <c r="A68" s="38" t="s">
        <v>596</v>
      </c>
      <c r="B68" s="35" t="s">
        <v>175</v>
      </c>
      <c r="C68" s="35" t="s">
        <v>178</v>
      </c>
      <c r="D68" s="23">
        <v>4</v>
      </c>
    </row>
    <row r="69" spans="1:4" ht="16.5">
      <c r="A69" s="38" t="s">
        <v>596</v>
      </c>
      <c r="B69" s="6" t="s">
        <v>68</v>
      </c>
      <c r="C69" s="6" t="s">
        <v>70</v>
      </c>
      <c r="D69" s="23">
        <v>4</v>
      </c>
    </row>
    <row r="70" spans="1:4" ht="16.5">
      <c r="A70" s="38" t="s">
        <v>596</v>
      </c>
      <c r="B70" s="40" t="s">
        <v>148</v>
      </c>
      <c r="C70" s="35" t="s">
        <v>152</v>
      </c>
      <c r="D70" s="23">
        <v>4</v>
      </c>
    </row>
    <row r="71" spans="1:4" ht="16.5">
      <c r="A71" s="38" t="s">
        <v>596</v>
      </c>
      <c r="B71" s="39" t="s">
        <v>173</v>
      </c>
      <c r="C71" s="35" t="s">
        <v>178</v>
      </c>
      <c r="D71" s="23">
        <v>4</v>
      </c>
    </row>
    <row r="72" spans="1:4" ht="16.5">
      <c r="A72" s="38" t="s">
        <v>596</v>
      </c>
      <c r="B72" s="35" t="s">
        <v>81</v>
      </c>
      <c r="C72" s="35" t="s">
        <v>90</v>
      </c>
      <c r="D72" s="23">
        <v>4</v>
      </c>
    </row>
    <row r="73" spans="1:4" ht="16.5">
      <c r="A73" s="38" t="s">
        <v>596</v>
      </c>
      <c r="B73" s="35" t="s">
        <v>237</v>
      </c>
      <c r="C73" s="35" t="s">
        <v>238</v>
      </c>
      <c r="D73" s="23">
        <v>4</v>
      </c>
    </row>
    <row r="74" spans="1:4" ht="16.5">
      <c r="A74" s="38" t="s">
        <v>596</v>
      </c>
      <c r="B74" s="6" t="s">
        <v>103</v>
      </c>
      <c r="C74" s="6" t="s">
        <v>96</v>
      </c>
      <c r="D74" s="23">
        <v>4</v>
      </c>
    </row>
    <row r="75" spans="1:4" ht="16.5">
      <c r="A75" s="38" t="s">
        <v>596</v>
      </c>
      <c r="B75" s="6" t="s">
        <v>318</v>
      </c>
      <c r="C75" s="6" t="s">
        <v>314</v>
      </c>
      <c r="D75" s="61">
        <v>4</v>
      </c>
    </row>
    <row r="76" spans="1:4" ht="16.5">
      <c r="A76" s="38" t="s">
        <v>596</v>
      </c>
      <c r="B76" s="35" t="s">
        <v>169</v>
      </c>
      <c r="C76" s="35" t="s">
        <v>178</v>
      </c>
      <c r="D76" s="23">
        <v>4</v>
      </c>
    </row>
    <row r="77" spans="1:4" ht="16.5">
      <c r="A77" s="38" t="s">
        <v>597</v>
      </c>
      <c r="B77" s="6" t="s">
        <v>223</v>
      </c>
      <c r="C77" s="6" t="s">
        <v>238</v>
      </c>
      <c r="D77" s="23">
        <v>3</v>
      </c>
    </row>
    <row r="78" spans="1:4" ht="16.5">
      <c r="A78" s="38" t="s">
        <v>597</v>
      </c>
      <c r="B78" s="6" t="s">
        <v>333</v>
      </c>
      <c r="C78" s="6" t="s">
        <v>334</v>
      </c>
      <c r="D78" s="61">
        <v>3</v>
      </c>
    </row>
    <row r="79" spans="1:4" ht="16.5">
      <c r="A79" s="38" t="s">
        <v>597</v>
      </c>
      <c r="B79" s="35" t="s">
        <v>356</v>
      </c>
      <c r="C79" s="35" t="s">
        <v>355</v>
      </c>
      <c r="D79" s="23">
        <v>3</v>
      </c>
    </row>
    <row r="80" spans="1:4" ht="16.5">
      <c r="A80" s="38" t="s">
        <v>597</v>
      </c>
      <c r="B80" s="35" t="s">
        <v>253</v>
      </c>
      <c r="C80" s="35" t="s">
        <v>252</v>
      </c>
      <c r="D80" s="23">
        <v>3</v>
      </c>
    </row>
    <row r="81" spans="1:4" ht="16.5">
      <c r="A81" s="38" t="s">
        <v>597</v>
      </c>
      <c r="B81" s="6" t="s">
        <v>393</v>
      </c>
      <c r="C81" s="6" t="s">
        <v>387</v>
      </c>
      <c r="D81" s="23">
        <v>3</v>
      </c>
    </row>
    <row r="82" spans="1:4" ht="16.5">
      <c r="A82" s="38" t="s">
        <v>597</v>
      </c>
      <c r="B82" s="39" t="s">
        <v>36</v>
      </c>
      <c r="C82" s="39" t="s">
        <v>39</v>
      </c>
      <c r="D82" s="23">
        <v>3</v>
      </c>
    </row>
    <row r="83" spans="1:4" ht="16.5">
      <c r="A83" s="38" t="s">
        <v>597</v>
      </c>
      <c r="B83" s="6" t="s">
        <v>450</v>
      </c>
      <c r="C83" s="6" t="s">
        <v>96</v>
      </c>
      <c r="D83" s="23">
        <v>3</v>
      </c>
    </row>
    <row r="84" spans="1:4" ht="16.5">
      <c r="A84" s="38" t="s">
        <v>597</v>
      </c>
      <c r="B84" s="6" t="s">
        <v>119</v>
      </c>
      <c r="C84" s="6" t="s">
        <v>135</v>
      </c>
      <c r="D84" s="23">
        <v>3</v>
      </c>
    </row>
    <row r="85" spans="1:4" ht="16.5">
      <c r="A85" s="38" t="s">
        <v>597</v>
      </c>
      <c r="B85" s="6" t="s">
        <v>274</v>
      </c>
      <c r="C85" s="6" t="s">
        <v>275</v>
      </c>
      <c r="D85" s="23">
        <v>3</v>
      </c>
    </row>
    <row r="86" spans="1:4" ht="16.5">
      <c r="A86" s="38" t="s">
        <v>597</v>
      </c>
      <c r="B86" s="35" t="s">
        <v>439</v>
      </c>
      <c r="C86" s="35" t="s">
        <v>39</v>
      </c>
      <c r="D86" s="23">
        <v>3</v>
      </c>
    </row>
    <row r="87" spans="1:4" ht="16.5">
      <c r="A87" s="38" t="s">
        <v>597</v>
      </c>
      <c r="B87" s="6" t="s">
        <v>127</v>
      </c>
      <c r="C87" s="6" t="s">
        <v>135</v>
      </c>
      <c r="D87" s="23">
        <v>3</v>
      </c>
    </row>
    <row r="88" spans="1:4" ht="16.5">
      <c r="A88" s="38" t="s">
        <v>597</v>
      </c>
      <c r="B88" s="35" t="s">
        <v>520</v>
      </c>
      <c r="C88" s="35" t="s">
        <v>178</v>
      </c>
      <c r="D88" s="23">
        <v>3</v>
      </c>
    </row>
    <row r="89" spans="1:4" ht="16.5">
      <c r="A89" s="38" t="s">
        <v>597</v>
      </c>
      <c r="B89" s="6" t="s">
        <v>97</v>
      </c>
      <c r="C89" s="6" t="s">
        <v>96</v>
      </c>
      <c r="D89" s="61">
        <v>3</v>
      </c>
    </row>
    <row r="90" spans="1:4" ht="16.5">
      <c r="A90" s="38" t="s">
        <v>597</v>
      </c>
      <c r="B90" s="40" t="s">
        <v>229</v>
      </c>
      <c r="C90" s="35" t="s">
        <v>238</v>
      </c>
      <c r="D90" s="23">
        <v>3</v>
      </c>
    </row>
    <row r="91" spans="1:4" ht="16.5">
      <c r="A91" s="38" t="s">
        <v>597</v>
      </c>
      <c r="B91" s="35" t="s">
        <v>441</v>
      </c>
      <c r="C91" s="35" t="s">
        <v>45</v>
      </c>
      <c r="D91" s="23">
        <v>3</v>
      </c>
    </row>
    <row r="92" spans="1:4" ht="16.5">
      <c r="A92" s="38" t="s">
        <v>597</v>
      </c>
      <c r="B92" s="42" t="s">
        <v>123</v>
      </c>
      <c r="C92" s="6" t="s">
        <v>135</v>
      </c>
      <c r="D92" s="23">
        <v>3</v>
      </c>
    </row>
    <row r="93" spans="1:4" ht="16.5">
      <c r="A93" s="38" t="s">
        <v>597</v>
      </c>
      <c r="B93" s="35" t="s">
        <v>143</v>
      </c>
      <c r="C93" s="35" t="s">
        <v>146</v>
      </c>
      <c r="D93" s="23">
        <v>3</v>
      </c>
    </row>
    <row r="94" spans="1:4" ht="16.5">
      <c r="A94" s="38" t="s">
        <v>597</v>
      </c>
      <c r="B94" s="6" t="s">
        <v>158</v>
      </c>
      <c r="C94" s="6" t="s">
        <v>165</v>
      </c>
      <c r="D94" s="62">
        <v>3</v>
      </c>
    </row>
    <row r="95" spans="1:4" ht="16.5">
      <c r="A95" s="38" t="s">
        <v>597</v>
      </c>
      <c r="B95" s="6" t="s">
        <v>386</v>
      </c>
      <c r="C95" s="6" t="s">
        <v>387</v>
      </c>
      <c r="D95" s="23">
        <v>3</v>
      </c>
    </row>
    <row r="96" spans="1:4" ht="16.5">
      <c r="A96" s="38" t="s">
        <v>597</v>
      </c>
      <c r="B96" s="35" t="s">
        <v>519</v>
      </c>
      <c r="C96" s="35" t="s">
        <v>178</v>
      </c>
      <c r="D96" s="23">
        <v>3</v>
      </c>
    </row>
    <row r="97" spans="1:4" ht="16.5">
      <c r="A97" s="38" t="s">
        <v>597</v>
      </c>
      <c r="B97" s="35" t="s">
        <v>98</v>
      </c>
      <c r="C97" s="35" t="s">
        <v>96</v>
      </c>
      <c r="D97" s="23">
        <v>3</v>
      </c>
    </row>
    <row r="98" spans="1:4" ht="16.5">
      <c r="A98" s="38" t="s">
        <v>598</v>
      </c>
      <c r="B98" s="35" t="s">
        <v>134</v>
      </c>
      <c r="C98" s="35" t="s">
        <v>135</v>
      </c>
      <c r="D98" s="23">
        <v>2</v>
      </c>
    </row>
    <row r="99" spans="1:4" ht="16.5">
      <c r="A99" s="38" t="s">
        <v>598</v>
      </c>
      <c r="B99" s="6" t="s">
        <v>449</v>
      </c>
      <c r="C99" s="6" t="s">
        <v>96</v>
      </c>
      <c r="D99" s="23">
        <v>2</v>
      </c>
    </row>
    <row r="100" spans="1:4" ht="16.5">
      <c r="A100" s="38" t="s">
        <v>598</v>
      </c>
      <c r="B100" s="63" t="s">
        <v>536</v>
      </c>
      <c r="C100" s="37" t="s">
        <v>355</v>
      </c>
      <c r="D100" s="23">
        <v>2</v>
      </c>
    </row>
    <row r="101" spans="1:4" ht="16.5">
      <c r="A101" s="38" t="s">
        <v>598</v>
      </c>
      <c r="B101" s="46" t="s">
        <v>171</v>
      </c>
      <c r="C101" s="46" t="s">
        <v>178</v>
      </c>
      <c r="D101" s="61">
        <v>2</v>
      </c>
    </row>
    <row r="102" spans="1:4" ht="16.5">
      <c r="A102" s="38" t="s">
        <v>598</v>
      </c>
      <c r="B102" s="46" t="s">
        <v>57</v>
      </c>
      <c r="C102" s="46" t="s">
        <v>39</v>
      </c>
      <c r="D102" s="61">
        <v>2</v>
      </c>
    </row>
    <row r="103" spans="1:4" ht="16.5">
      <c r="A103" s="38" t="s">
        <v>598</v>
      </c>
      <c r="B103" s="46" t="s">
        <v>174</v>
      </c>
      <c r="C103" s="46" t="s">
        <v>178</v>
      </c>
      <c r="D103" s="61">
        <v>2</v>
      </c>
    </row>
    <row r="104" spans="1:4" ht="16.5">
      <c r="A104" s="38" t="s">
        <v>598</v>
      </c>
      <c r="B104" s="37" t="s">
        <v>40</v>
      </c>
      <c r="C104" s="37" t="s">
        <v>39</v>
      </c>
      <c r="D104" s="23">
        <v>2</v>
      </c>
    </row>
    <row r="105" spans="1:4" ht="16.5">
      <c r="A105" s="38" t="s">
        <v>598</v>
      </c>
      <c r="B105" s="46" t="s">
        <v>525</v>
      </c>
      <c r="C105" s="46" t="s">
        <v>334</v>
      </c>
      <c r="D105" s="61">
        <v>2</v>
      </c>
    </row>
    <row r="106" spans="1:4" ht="16.5">
      <c r="A106" s="38" t="s">
        <v>598</v>
      </c>
      <c r="B106" s="171" t="s">
        <v>172</v>
      </c>
      <c r="C106" s="171" t="s">
        <v>178</v>
      </c>
      <c r="D106" s="80">
        <v>2</v>
      </c>
    </row>
    <row r="107" spans="1:4" ht="16.5">
      <c r="A107" s="38" t="s">
        <v>598</v>
      </c>
      <c r="B107" s="35" t="s">
        <v>156</v>
      </c>
      <c r="C107" s="35" t="s">
        <v>165</v>
      </c>
      <c r="D107" s="23">
        <v>2</v>
      </c>
    </row>
    <row r="108" spans="1:4" ht="16.5">
      <c r="A108" s="38" t="s">
        <v>598</v>
      </c>
      <c r="B108" s="6" t="s">
        <v>354</v>
      </c>
      <c r="C108" s="6" t="s">
        <v>355</v>
      </c>
      <c r="D108" s="61">
        <v>2</v>
      </c>
    </row>
    <row r="109" spans="1:4" ht="16.5">
      <c r="A109" s="38" t="s">
        <v>598</v>
      </c>
      <c r="B109" s="35" t="s">
        <v>121</v>
      </c>
      <c r="C109" s="35" t="s">
        <v>135</v>
      </c>
      <c r="D109" s="23">
        <v>2</v>
      </c>
    </row>
    <row r="110" spans="1:4" ht="16.5">
      <c r="A110" s="38" t="s">
        <v>598</v>
      </c>
      <c r="B110" s="35" t="s">
        <v>515</v>
      </c>
      <c r="C110" s="35" t="s">
        <v>511</v>
      </c>
      <c r="D110" s="23">
        <v>2</v>
      </c>
    </row>
    <row r="111" spans="1:4" ht="16.5">
      <c r="A111" s="38" t="s">
        <v>599</v>
      </c>
      <c r="B111" s="35" t="s">
        <v>335</v>
      </c>
      <c r="C111" s="35" t="s">
        <v>334</v>
      </c>
      <c r="D111" s="23">
        <v>1</v>
      </c>
    </row>
    <row r="112" spans="1:4" ht="16.5">
      <c r="A112" s="38" t="s">
        <v>599</v>
      </c>
      <c r="B112" s="26" t="s">
        <v>67</v>
      </c>
      <c r="C112" s="26" t="s">
        <v>70</v>
      </c>
      <c r="D112" s="23">
        <v>1</v>
      </c>
    </row>
    <row r="113" spans="1:4" ht="16.5">
      <c r="A113" s="38" t="s">
        <v>599</v>
      </c>
      <c r="B113" s="6" t="s">
        <v>69</v>
      </c>
      <c r="C113" s="6" t="s">
        <v>70</v>
      </c>
      <c r="D113" s="61">
        <v>1</v>
      </c>
    </row>
    <row r="114" spans="1:4" ht="16.5">
      <c r="A114" s="38" t="s">
        <v>599</v>
      </c>
      <c r="B114" s="35" t="s">
        <v>46</v>
      </c>
      <c r="C114" s="35" t="s">
        <v>39</v>
      </c>
      <c r="D114" s="23">
        <v>1</v>
      </c>
    </row>
    <row r="115" spans="1:4" ht="16.5">
      <c r="A115" s="38" t="s">
        <v>599</v>
      </c>
      <c r="B115" s="6" t="s">
        <v>305</v>
      </c>
      <c r="C115" s="6" t="s">
        <v>275</v>
      </c>
      <c r="D115" s="62">
        <v>1</v>
      </c>
    </row>
    <row r="116" spans="1:4" ht="16.5">
      <c r="A116" s="38" t="s">
        <v>599</v>
      </c>
      <c r="B116" s="6" t="s">
        <v>117</v>
      </c>
      <c r="C116" s="6" t="s">
        <v>135</v>
      </c>
      <c r="D116" s="61">
        <v>1</v>
      </c>
    </row>
    <row r="117" spans="1:4" ht="16.5">
      <c r="A117" s="38" t="s">
        <v>599</v>
      </c>
      <c r="B117" s="35" t="s">
        <v>366</v>
      </c>
      <c r="C117" s="35" t="s">
        <v>362</v>
      </c>
      <c r="D117" s="23">
        <v>1</v>
      </c>
    </row>
    <row r="118" spans="1:4" ht="16.5">
      <c r="A118" s="38" t="s">
        <v>599</v>
      </c>
      <c r="B118" s="6" t="s">
        <v>125</v>
      </c>
      <c r="C118" s="42" t="s">
        <v>135</v>
      </c>
      <c r="D118" s="62">
        <v>1</v>
      </c>
    </row>
    <row r="119" spans="1:4" ht="16.5">
      <c r="A119" s="38" t="s">
        <v>599</v>
      </c>
      <c r="B119" s="35" t="s">
        <v>444</v>
      </c>
      <c r="C119" s="35" t="s">
        <v>39</v>
      </c>
      <c r="D119" s="23">
        <v>1</v>
      </c>
    </row>
    <row r="120" spans="1:4" ht="16.5">
      <c r="A120" s="38" t="s">
        <v>599</v>
      </c>
      <c r="B120" s="35" t="s">
        <v>448</v>
      </c>
      <c r="C120" s="35" t="s">
        <v>96</v>
      </c>
      <c r="D120" s="23">
        <v>1</v>
      </c>
    </row>
    <row r="121" spans="1:4" ht="16.5">
      <c r="A121" s="38" t="s">
        <v>599</v>
      </c>
      <c r="B121" s="35" t="s">
        <v>526</v>
      </c>
      <c r="C121" s="35" t="s">
        <v>334</v>
      </c>
      <c r="D121" s="23">
        <v>1</v>
      </c>
    </row>
    <row r="122" spans="1:4" ht="16.5">
      <c r="A122" s="38" t="s">
        <v>599</v>
      </c>
      <c r="B122" s="6" t="s">
        <v>530</v>
      </c>
      <c r="C122" s="6" t="s">
        <v>275</v>
      </c>
      <c r="D122" s="61">
        <v>1</v>
      </c>
    </row>
    <row r="123" spans="1:4" ht="16.5">
      <c r="A123" s="38" t="s">
        <v>600</v>
      </c>
      <c r="B123" s="6" t="s">
        <v>131</v>
      </c>
      <c r="C123" s="6" t="s">
        <v>135</v>
      </c>
      <c r="D123" s="62">
        <v>0</v>
      </c>
    </row>
    <row r="124" spans="1:4" ht="16.5">
      <c r="A124" s="38" t="s">
        <v>600</v>
      </c>
      <c r="B124" s="35" t="s">
        <v>65</v>
      </c>
      <c r="C124" s="35" t="s">
        <v>70</v>
      </c>
      <c r="D124" s="23">
        <v>0</v>
      </c>
    </row>
    <row r="125" spans="1:4" ht="16.5">
      <c r="A125" s="38" t="s">
        <v>600</v>
      </c>
      <c r="B125" s="6" t="s">
        <v>133</v>
      </c>
      <c r="C125" s="6" t="s">
        <v>135</v>
      </c>
      <c r="D125" s="61">
        <v>0</v>
      </c>
    </row>
    <row r="126" spans="1:4" ht="16.5">
      <c r="A126" s="38" t="s">
        <v>600</v>
      </c>
      <c r="B126" s="6" t="s">
        <v>316</v>
      </c>
      <c r="C126" s="6" t="s">
        <v>314</v>
      </c>
      <c r="D126" s="23">
        <v>0</v>
      </c>
    </row>
    <row r="127" spans="1:4" ht="16.5">
      <c r="A127" s="38" t="s">
        <v>600</v>
      </c>
      <c r="B127" s="35" t="s">
        <v>41</v>
      </c>
      <c r="C127" s="35" t="s">
        <v>39</v>
      </c>
      <c r="D127" s="23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8"/>
  <sheetViews>
    <sheetView zoomScalePageLayoutView="0" workbookViewId="0" topLeftCell="A131">
      <selection activeCell="A153" sqref="A153:A162"/>
    </sheetView>
  </sheetViews>
  <sheetFormatPr defaultColWidth="9.140625" defaultRowHeight="15" outlineLevelCol="1"/>
  <cols>
    <col min="1" max="1" width="9.140625" style="5" customWidth="1"/>
    <col min="2" max="2" width="9.140625" style="5" hidden="1" customWidth="1" outlineLevel="1"/>
    <col min="3" max="3" width="35.57421875" style="5" customWidth="1" collapsed="1"/>
    <col min="4" max="4" width="17.00390625" style="5" customWidth="1"/>
    <col min="5" max="5" width="8.7109375" style="59" customWidth="1"/>
    <col min="6" max="9" width="8.7109375" style="24" customWidth="1" outlineLevel="1"/>
    <col min="10" max="16384" width="9.140625" style="5" customWidth="1"/>
  </cols>
  <sheetData>
    <row r="1" spans="1:9" ht="16.5">
      <c r="A1" s="174"/>
      <c r="B1" s="174"/>
      <c r="C1" s="175"/>
      <c r="D1" s="175"/>
      <c r="E1" s="172"/>
      <c r="F1" s="173"/>
      <c r="G1" s="173"/>
      <c r="H1" s="173"/>
      <c r="I1" s="173"/>
    </row>
    <row r="2" spans="1:9" ht="16.5">
      <c r="A2" s="53" t="s">
        <v>4</v>
      </c>
      <c r="B2" s="53" t="s">
        <v>29</v>
      </c>
      <c r="C2" s="54" t="s">
        <v>5</v>
      </c>
      <c r="D2" s="55" t="s">
        <v>1</v>
      </c>
      <c r="E2" s="57" t="s">
        <v>24</v>
      </c>
      <c r="F2" s="56" t="s">
        <v>25</v>
      </c>
      <c r="G2" s="56" t="s">
        <v>26</v>
      </c>
      <c r="H2" s="56" t="s">
        <v>27</v>
      </c>
      <c r="I2" s="56" t="s">
        <v>28</v>
      </c>
    </row>
    <row r="3" spans="1:9" ht="16.5">
      <c r="A3" s="38" t="s">
        <v>405</v>
      </c>
      <c r="B3" s="78" t="s">
        <v>331</v>
      </c>
      <c r="C3" s="35" t="s">
        <v>328</v>
      </c>
      <c r="D3" s="35" t="s">
        <v>327</v>
      </c>
      <c r="E3" s="58">
        <f>SUM(F3:I3)</f>
        <v>40</v>
      </c>
      <c r="F3" s="23">
        <v>21</v>
      </c>
      <c r="G3" s="23">
        <v>19</v>
      </c>
      <c r="H3" s="23"/>
      <c r="I3" s="23"/>
    </row>
    <row r="4" spans="1:9" ht="16.5">
      <c r="A4" s="38" t="s">
        <v>406</v>
      </c>
      <c r="B4" s="78" t="s">
        <v>218</v>
      </c>
      <c r="C4" s="35" t="s">
        <v>216</v>
      </c>
      <c r="D4" s="35" t="s">
        <v>220</v>
      </c>
      <c r="E4" s="58">
        <f>SUM(F4:I4)</f>
        <v>35</v>
      </c>
      <c r="F4" s="23">
        <v>17</v>
      </c>
      <c r="G4" s="23">
        <v>18</v>
      </c>
      <c r="H4" s="23"/>
      <c r="I4" s="23"/>
    </row>
    <row r="5" spans="1:9" ht="16.5">
      <c r="A5" s="38" t="s">
        <v>407</v>
      </c>
      <c r="B5" s="78" t="s">
        <v>246</v>
      </c>
      <c r="C5" s="35" t="s">
        <v>247</v>
      </c>
      <c r="D5" s="35" t="s">
        <v>250</v>
      </c>
      <c r="E5" s="58">
        <f>SUM(F5:I5)</f>
        <v>30</v>
      </c>
      <c r="F5" s="23">
        <v>16</v>
      </c>
      <c r="G5" s="23">
        <v>14</v>
      </c>
      <c r="H5" s="23"/>
      <c r="I5" s="23"/>
    </row>
    <row r="6" spans="1:9" ht="16.5">
      <c r="A6" s="38" t="s">
        <v>541</v>
      </c>
      <c r="B6" s="78" t="s">
        <v>214</v>
      </c>
      <c r="C6" s="35" t="s">
        <v>213</v>
      </c>
      <c r="D6" s="35" t="s">
        <v>215</v>
      </c>
      <c r="E6" s="58">
        <f>SUM(F6:I6)</f>
        <v>27</v>
      </c>
      <c r="F6" s="23">
        <v>11</v>
      </c>
      <c r="G6" s="23">
        <v>16</v>
      </c>
      <c r="H6" s="23"/>
      <c r="I6" s="23"/>
    </row>
    <row r="7" spans="1:9" ht="16.5">
      <c r="A7" s="38" t="s">
        <v>408</v>
      </c>
      <c r="B7" s="78" t="s">
        <v>258</v>
      </c>
      <c r="C7" s="42" t="s">
        <v>568</v>
      </c>
      <c r="D7" s="6" t="s">
        <v>90</v>
      </c>
      <c r="E7" s="58">
        <f>SUM(F7:I7)</f>
        <v>27</v>
      </c>
      <c r="F7" s="23">
        <v>13</v>
      </c>
      <c r="G7" s="23">
        <v>14</v>
      </c>
      <c r="H7" s="23"/>
      <c r="I7" s="23"/>
    </row>
    <row r="8" spans="1:9" ht="16.5">
      <c r="A8" s="38" t="s">
        <v>542</v>
      </c>
      <c r="B8" s="78" t="s">
        <v>399</v>
      </c>
      <c r="C8" s="26" t="s">
        <v>390</v>
      </c>
      <c r="D8" s="26" t="s">
        <v>387</v>
      </c>
      <c r="E8" s="58">
        <f>SUM(F8:I8)</f>
        <v>26</v>
      </c>
      <c r="F8" s="23">
        <v>13</v>
      </c>
      <c r="G8" s="23">
        <v>13</v>
      </c>
      <c r="H8" s="23"/>
      <c r="I8" s="23"/>
    </row>
    <row r="9" spans="1:9" ht="16.5">
      <c r="A9" s="38" t="s">
        <v>543</v>
      </c>
      <c r="B9" s="78" t="s">
        <v>195</v>
      </c>
      <c r="C9" s="6" t="s">
        <v>193</v>
      </c>
      <c r="D9" s="6" t="s">
        <v>192</v>
      </c>
      <c r="E9" s="58">
        <f>SUM(F9:I9)</f>
        <v>24</v>
      </c>
      <c r="F9" s="23">
        <v>11</v>
      </c>
      <c r="G9" s="23">
        <v>13</v>
      </c>
      <c r="H9" s="23"/>
      <c r="I9" s="23"/>
    </row>
    <row r="10" spans="1:9" ht="16.5">
      <c r="A10" s="38" t="s">
        <v>544</v>
      </c>
      <c r="B10" s="78" t="s">
        <v>219</v>
      </c>
      <c r="C10" s="6" t="s">
        <v>217</v>
      </c>
      <c r="D10" s="6" t="s">
        <v>220</v>
      </c>
      <c r="E10" s="58">
        <f>SUM(F10:I10)</f>
        <v>24</v>
      </c>
      <c r="F10" s="23">
        <v>12</v>
      </c>
      <c r="G10" s="23">
        <v>12</v>
      </c>
      <c r="H10" s="23"/>
      <c r="I10" s="23"/>
    </row>
    <row r="11" spans="1:9" ht="16.5">
      <c r="A11" s="38" t="s">
        <v>545</v>
      </c>
      <c r="B11" s="78" t="s">
        <v>49</v>
      </c>
      <c r="C11" s="73">
        <v>110</v>
      </c>
      <c r="D11" s="35" t="s">
        <v>39</v>
      </c>
      <c r="E11" s="58">
        <f>SUM(F11:I11)</f>
        <v>24</v>
      </c>
      <c r="F11" s="23">
        <v>14</v>
      </c>
      <c r="G11" s="23">
        <v>10</v>
      </c>
      <c r="H11" s="23"/>
      <c r="I11" s="23"/>
    </row>
    <row r="12" spans="1:9" ht="16.5">
      <c r="A12" s="38" t="s">
        <v>546</v>
      </c>
      <c r="B12" s="78" t="s">
        <v>280</v>
      </c>
      <c r="C12" s="6" t="s">
        <v>281</v>
      </c>
      <c r="D12" s="6" t="s">
        <v>275</v>
      </c>
      <c r="E12" s="58">
        <f>SUM(F12:I12)</f>
        <v>22</v>
      </c>
      <c r="F12" s="23">
        <v>8</v>
      </c>
      <c r="G12" s="23">
        <v>14</v>
      </c>
      <c r="H12" s="23"/>
      <c r="I12" s="23"/>
    </row>
    <row r="13" spans="1:9" ht="16.5">
      <c r="A13" s="38" t="s">
        <v>547</v>
      </c>
      <c r="B13" s="78" t="s">
        <v>372</v>
      </c>
      <c r="C13" s="35" t="s">
        <v>365</v>
      </c>
      <c r="D13" s="35" t="s">
        <v>362</v>
      </c>
      <c r="E13" s="58">
        <f>SUM(F13:I13)</f>
        <v>22</v>
      </c>
      <c r="F13" s="23">
        <v>14</v>
      </c>
      <c r="G13" s="23">
        <v>8</v>
      </c>
      <c r="H13" s="23"/>
      <c r="I13" s="23"/>
    </row>
    <row r="14" spans="1:9" ht="16.5">
      <c r="A14" s="38" t="s">
        <v>601</v>
      </c>
      <c r="B14" s="79" t="s">
        <v>262</v>
      </c>
      <c r="C14" s="41" t="s">
        <v>84</v>
      </c>
      <c r="D14" s="35" t="s">
        <v>90</v>
      </c>
      <c r="E14" s="58">
        <f>SUM(F14:I14)</f>
        <v>21</v>
      </c>
      <c r="F14" s="23">
        <v>11</v>
      </c>
      <c r="G14" s="23">
        <v>10</v>
      </c>
      <c r="H14" s="23"/>
      <c r="I14" s="23"/>
    </row>
    <row r="15" spans="1:9" ht="16.5">
      <c r="A15" s="38" t="s">
        <v>601</v>
      </c>
      <c r="B15" s="78" t="s">
        <v>179</v>
      </c>
      <c r="C15" s="35" t="s">
        <v>166</v>
      </c>
      <c r="D15" s="35" t="s">
        <v>178</v>
      </c>
      <c r="E15" s="58">
        <f>SUM(F15:I15)</f>
        <v>21</v>
      </c>
      <c r="F15" s="23">
        <v>11</v>
      </c>
      <c r="G15" s="23">
        <v>10</v>
      </c>
      <c r="H15" s="23"/>
      <c r="I15" s="23"/>
    </row>
    <row r="16" spans="1:9" ht="16.5">
      <c r="A16" s="38" t="s">
        <v>601</v>
      </c>
      <c r="B16" s="78" t="s">
        <v>272</v>
      </c>
      <c r="C16" s="35" t="s">
        <v>270</v>
      </c>
      <c r="D16" s="35" t="s">
        <v>271</v>
      </c>
      <c r="E16" s="58">
        <f>SUM(F16:I16)</f>
        <v>21</v>
      </c>
      <c r="F16" s="23">
        <v>11</v>
      </c>
      <c r="G16" s="23">
        <v>10</v>
      </c>
      <c r="H16" s="23"/>
      <c r="I16" s="23"/>
    </row>
    <row r="17" spans="1:9" ht="16.5">
      <c r="A17" s="38" t="s">
        <v>548</v>
      </c>
      <c r="B17" s="78" t="s">
        <v>321</v>
      </c>
      <c r="C17" s="6" t="s">
        <v>322</v>
      </c>
      <c r="D17" s="6" t="s">
        <v>323</v>
      </c>
      <c r="E17" s="58">
        <f>SUM(F17:I17)</f>
        <v>21</v>
      </c>
      <c r="F17" s="23">
        <v>12</v>
      </c>
      <c r="G17" s="23">
        <v>9</v>
      </c>
      <c r="H17" s="23"/>
      <c r="I17" s="23"/>
    </row>
    <row r="18" spans="1:9" ht="16.5">
      <c r="A18" s="38" t="s">
        <v>549</v>
      </c>
      <c r="B18" s="78" t="s">
        <v>136</v>
      </c>
      <c r="C18" s="6" t="s">
        <v>137</v>
      </c>
      <c r="D18" s="6" t="s">
        <v>146</v>
      </c>
      <c r="E18" s="58">
        <f>SUM(F18:I18)</f>
        <v>20</v>
      </c>
      <c r="F18" s="61">
        <v>9</v>
      </c>
      <c r="G18" s="23">
        <v>11</v>
      </c>
      <c r="H18" s="23"/>
      <c r="I18" s="23"/>
    </row>
    <row r="19" spans="1:9" ht="16.5">
      <c r="A19" s="38" t="s">
        <v>602</v>
      </c>
      <c r="B19" s="78" t="s">
        <v>330</v>
      </c>
      <c r="C19" s="6" t="s">
        <v>326</v>
      </c>
      <c r="D19" s="6" t="s">
        <v>327</v>
      </c>
      <c r="E19" s="58">
        <f>SUM(F19:I19)</f>
        <v>20</v>
      </c>
      <c r="F19" s="61">
        <v>10</v>
      </c>
      <c r="G19" s="23">
        <v>10</v>
      </c>
      <c r="H19" s="23"/>
      <c r="I19" s="23"/>
    </row>
    <row r="20" spans="1:9" ht="16.5">
      <c r="A20" s="38" t="s">
        <v>602</v>
      </c>
      <c r="B20" s="78" t="s">
        <v>332</v>
      </c>
      <c r="C20" s="35" t="s">
        <v>329</v>
      </c>
      <c r="D20" s="35" t="s">
        <v>327</v>
      </c>
      <c r="E20" s="58">
        <f>SUM(F20:I20)</f>
        <v>20</v>
      </c>
      <c r="F20" s="23">
        <v>10</v>
      </c>
      <c r="G20" s="23">
        <v>10</v>
      </c>
      <c r="H20" s="23"/>
      <c r="I20" s="23"/>
    </row>
    <row r="21" spans="1:9" ht="16.5">
      <c r="A21" s="38" t="s">
        <v>552</v>
      </c>
      <c r="B21" s="78" t="s">
        <v>159</v>
      </c>
      <c r="C21" s="35" t="s">
        <v>160</v>
      </c>
      <c r="D21" s="35" t="s">
        <v>165</v>
      </c>
      <c r="E21" s="58">
        <f>SUM(F21:I21)</f>
        <v>20</v>
      </c>
      <c r="F21" s="23">
        <v>12</v>
      </c>
      <c r="G21" s="23">
        <v>8</v>
      </c>
      <c r="H21" s="23"/>
      <c r="I21" s="23"/>
    </row>
    <row r="22" spans="1:9" ht="16.5">
      <c r="A22" s="38" t="s">
        <v>553</v>
      </c>
      <c r="B22" s="78" t="s">
        <v>113</v>
      </c>
      <c r="C22" s="35" t="s">
        <v>104</v>
      </c>
      <c r="D22" s="35" t="s">
        <v>96</v>
      </c>
      <c r="E22" s="58">
        <f>SUM(F22:I22)</f>
        <v>19</v>
      </c>
      <c r="F22" s="23">
        <v>9</v>
      </c>
      <c r="G22" s="23">
        <v>10</v>
      </c>
      <c r="H22" s="23"/>
      <c r="I22" s="23"/>
    </row>
    <row r="23" spans="1:9" ht="16.5">
      <c r="A23" s="38" t="s">
        <v>554</v>
      </c>
      <c r="B23" s="78" t="s">
        <v>385</v>
      </c>
      <c r="C23" s="35" t="s">
        <v>383</v>
      </c>
      <c r="D23" s="35" t="s">
        <v>384</v>
      </c>
      <c r="E23" s="58">
        <f>SUM(F23:I23)</f>
        <v>18</v>
      </c>
      <c r="F23" s="23">
        <v>9</v>
      </c>
      <c r="G23" s="23">
        <v>9</v>
      </c>
      <c r="H23" s="23"/>
      <c r="I23" s="23"/>
    </row>
    <row r="24" spans="1:9" ht="16.5">
      <c r="A24" s="38" t="s">
        <v>555</v>
      </c>
      <c r="B24" s="78" t="s">
        <v>286</v>
      </c>
      <c r="C24" s="6" t="s">
        <v>287</v>
      </c>
      <c r="D24" s="6" t="s">
        <v>275</v>
      </c>
      <c r="E24" s="58">
        <f>SUM(F24:I24)</f>
        <v>18</v>
      </c>
      <c r="F24" s="61">
        <v>11</v>
      </c>
      <c r="G24" s="23">
        <v>7</v>
      </c>
      <c r="H24" s="23"/>
      <c r="I24" s="23"/>
    </row>
    <row r="25" spans="1:9" ht="16.5">
      <c r="A25" s="38" t="s">
        <v>556</v>
      </c>
      <c r="B25" s="78" t="s">
        <v>38</v>
      </c>
      <c r="C25" s="42" t="s">
        <v>443</v>
      </c>
      <c r="D25" s="6" t="s">
        <v>39</v>
      </c>
      <c r="E25" s="58">
        <f>SUM(F25:I25)</f>
        <v>18</v>
      </c>
      <c r="F25" s="61">
        <v>12</v>
      </c>
      <c r="G25" s="23">
        <v>6</v>
      </c>
      <c r="H25" s="23"/>
      <c r="I25" s="23"/>
    </row>
    <row r="26" spans="1:9" ht="16.5">
      <c r="A26" s="38" t="s">
        <v>573</v>
      </c>
      <c r="B26" s="78" t="s">
        <v>132</v>
      </c>
      <c r="C26" s="35" t="s">
        <v>98</v>
      </c>
      <c r="D26" s="35" t="s">
        <v>135</v>
      </c>
      <c r="E26" s="58">
        <f>SUM(F26:I26)</f>
        <v>17</v>
      </c>
      <c r="F26" s="23">
        <v>9</v>
      </c>
      <c r="G26" s="23">
        <v>8</v>
      </c>
      <c r="H26" s="23"/>
      <c r="I26" s="23"/>
    </row>
    <row r="27" spans="1:9" ht="16.5">
      <c r="A27" s="38" t="s">
        <v>574</v>
      </c>
      <c r="B27" s="78" t="s">
        <v>257</v>
      </c>
      <c r="C27" s="6" t="s">
        <v>254</v>
      </c>
      <c r="D27" s="6" t="s">
        <v>252</v>
      </c>
      <c r="E27" s="58">
        <f>SUM(F27:I27)</f>
        <v>16</v>
      </c>
      <c r="F27" s="61">
        <v>6</v>
      </c>
      <c r="G27" s="23">
        <v>10</v>
      </c>
      <c r="H27" s="23"/>
      <c r="I27" s="23"/>
    </row>
    <row r="28" spans="1:9" ht="16.5">
      <c r="A28" s="38" t="s">
        <v>557</v>
      </c>
      <c r="B28" s="78" t="s">
        <v>255</v>
      </c>
      <c r="C28" s="35" t="s">
        <v>251</v>
      </c>
      <c r="D28" s="35" t="s">
        <v>252</v>
      </c>
      <c r="E28" s="58">
        <f>SUM(F28:I28)</f>
        <v>16</v>
      </c>
      <c r="F28" s="23">
        <v>9</v>
      </c>
      <c r="G28" s="23">
        <v>7</v>
      </c>
      <c r="H28" s="23"/>
      <c r="I28" s="23"/>
    </row>
    <row r="29" spans="1:9" ht="16.5">
      <c r="A29" s="38" t="s">
        <v>558</v>
      </c>
      <c r="B29" s="68" t="s">
        <v>509</v>
      </c>
      <c r="C29" s="50" t="s">
        <v>510</v>
      </c>
      <c r="D29" s="35" t="s">
        <v>511</v>
      </c>
      <c r="E29" s="58">
        <f>SUM(F29:I29)</f>
        <v>15</v>
      </c>
      <c r="F29" s="23">
        <v>0</v>
      </c>
      <c r="G29" s="23">
        <v>15</v>
      </c>
      <c r="H29" s="23"/>
      <c r="I29" s="23"/>
    </row>
    <row r="30" spans="1:9" ht="16.5">
      <c r="A30" s="38" t="s">
        <v>559</v>
      </c>
      <c r="B30" s="78" t="s">
        <v>140</v>
      </c>
      <c r="C30" s="40" t="s">
        <v>141</v>
      </c>
      <c r="D30" s="35" t="s">
        <v>146</v>
      </c>
      <c r="E30" s="58">
        <f>SUM(F30:I30)</f>
        <v>15</v>
      </c>
      <c r="F30" s="23">
        <v>8</v>
      </c>
      <c r="G30" s="23">
        <v>7</v>
      </c>
      <c r="H30" s="23"/>
      <c r="I30" s="23"/>
    </row>
    <row r="31" spans="1:9" ht="16.5">
      <c r="A31" s="38" t="s">
        <v>560</v>
      </c>
      <c r="B31" s="78" t="s">
        <v>180</v>
      </c>
      <c r="C31" s="6" t="s">
        <v>167</v>
      </c>
      <c r="D31" s="6" t="s">
        <v>178</v>
      </c>
      <c r="E31" s="58">
        <f>SUM(F31:I31)</f>
        <v>15</v>
      </c>
      <c r="F31" s="23">
        <v>9</v>
      </c>
      <c r="G31" s="23">
        <v>6</v>
      </c>
      <c r="H31" s="23"/>
      <c r="I31" s="23"/>
    </row>
    <row r="32" spans="1:9" ht="16.5">
      <c r="A32" s="38" t="s">
        <v>589</v>
      </c>
      <c r="B32" s="78" t="s">
        <v>181</v>
      </c>
      <c r="C32" s="6" t="s">
        <v>168</v>
      </c>
      <c r="D32" s="6" t="s">
        <v>178</v>
      </c>
      <c r="E32" s="58">
        <f>SUM(F32:I32)</f>
        <v>15</v>
      </c>
      <c r="F32" s="61">
        <v>10</v>
      </c>
      <c r="G32" s="23">
        <v>5</v>
      </c>
      <c r="H32" s="23"/>
      <c r="I32" s="23"/>
    </row>
    <row r="33" spans="1:9" ht="16.5">
      <c r="A33" s="38" t="s">
        <v>603</v>
      </c>
      <c r="B33" s="78" t="s">
        <v>110</v>
      </c>
      <c r="C33" s="35" t="s">
        <v>101</v>
      </c>
      <c r="D33" s="35" t="s">
        <v>96</v>
      </c>
      <c r="E33" s="58">
        <f>SUM(F33:I33)</f>
        <v>14</v>
      </c>
      <c r="F33" s="23">
        <v>6</v>
      </c>
      <c r="G33" s="23">
        <v>8</v>
      </c>
      <c r="H33" s="23"/>
      <c r="I33" s="23"/>
    </row>
    <row r="34" spans="1:9" ht="16.5">
      <c r="A34" s="38" t="s">
        <v>603</v>
      </c>
      <c r="B34" s="78" t="s">
        <v>248</v>
      </c>
      <c r="C34" s="35" t="s">
        <v>249</v>
      </c>
      <c r="D34" s="35" t="s">
        <v>250</v>
      </c>
      <c r="E34" s="58">
        <f>SUM(F34:I34)</f>
        <v>14</v>
      </c>
      <c r="F34" s="23">
        <v>6</v>
      </c>
      <c r="G34" s="23">
        <v>8</v>
      </c>
      <c r="H34" s="23"/>
      <c r="I34" s="23"/>
    </row>
    <row r="35" spans="1:9" ht="16.5">
      <c r="A35" s="38" t="s">
        <v>603</v>
      </c>
      <c r="B35" s="78" t="s">
        <v>194</v>
      </c>
      <c r="C35" s="6" t="s">
        <v>191</v>
      </c>
      <c r="D35" s="6" t="s">
        <v>192</v>
      </c>
      <c r="E35" s="58">
        <f>SUM(F35:I35)</f>
        <v>14</v>
      </c>
      <c r="F35" s="61">
        <v>6</v>
      </c>
      <c r="G35" s="23">
        <v>8</v>
      </c>
      <c r="H35" s="23"/>
      <c r="I35" s="23"/>
    </row>
    <row r="36" spans="1:9" ht="16.5">
      <c r="A36" s="38" t="s">
        <v>587</v>
      </c>
      <c r="B36" s="78" t="s">
        <v>312</v>
      </c>
      <c r="C36" s="39" t="s">
        <v>313</v>
      </c>
      <c r="D36" s="39" t="s">
        <v>314</v>
      </c>
      <c r="E36" s="58">
        <f>SUM(F36:I36)</f>
        <v>14</v>
      </c>
      <c r="F36" s="23">
        <v>8</v>
      </c>
      <c r="G36" s="23">
        <v>6</v>
      </c>
      <c r="H36" s="23"/>
      <c r="I36" s="23"/>
    </row>
    <row r="37" spans="1:9" ht="16.5">
      <c r="A37" s="38" t="s">
        <v>587</v>
      </c>
      <c r="B37" s="78" t="s">
        <v>196</v>
      </c>
      <c r="C37" s="35" t="s">
        <v>197</v>
      </c>
      <c r="D37" s="35" t="s">
        <v>204</v>
      </c>
      <c r="E37" s="58">
        <f>SUM(F37:I37)</f>
        <v>14</v>
      </c>
      <c r="F37" s="23">
        <v>8</v>
      </c>
      <c r="G37" s="23">
        <v>6</v>
      </c>
      <c r="H37" s="23"/>
      <c r="I37" s="23"/>
    </row>
    <row r="38" spans="1:9" ht="16.5">
      <c r="A38" s="38" t="s">
        <v>571</v>
      </c>
      <c r="B38" s="78" t="s">
        <v>77</v>
      </c>
      <c r="C38" s="6" t="s">
        <v>66</v>
      </c>
      <c r="D38" s="6" t="s">
        <v>70</v>
      </c>
      <c r="E38" s="58">
        <f>SUM(F38:I38)</f>
        <v>14</v>
      </c>
      <c r="F38" s="61">
        <v>9</v>
      </c>
      <c r="G38" s="23">
        <v>5</v>
      </c>
      <c r="H38" s="23"/>
      <c r="I38" s="23"/>
    </row>
    <row r="39" spans="1:9" ht="16.5">
      <c r="A39" s="38" t="s">
        <v>571</v>
      </c>
      <c r="B39" s="78" t="s">
        <v>71</v>
      </c>
      <c r="C39" s="35" t="s">
        <v>59</v>
      </c>
      <c r="D39" s="35" t="s">
        <v>60</v>
      </c>
      <c r="E39" s="58">
        <f>SUM(F39:I39)</f>
        <v>14</v>
      </c>
      <c r="F39" s="23">
        <v>9</v>
      </c>
      <c r="G39" s="23">
        <v>5</v>
      </c>
      <c r="H39" s="23"/>
      <c r="I39" s="23"/>
    </row>
    <row r="40" spans="1:9" ht="16.5">
      <c r="A40" s="38" t="s">
        <v>561</v>
      </c>
      <c r="B40" s="78" t="s">
        <v>226</v>
      </c>
      <c r="C40" s="35" t="s">
        <v>227</v>
      </c>
      <c r="D40" s="35" t="s">
        <v>238</v>
      </c>
      <c r="E40" s="58">
        <f>SUM(F40:I40)</f>
        <v>14</v>
      </c>
      <c r="F40" s="23">
        <v>10</v>
      </c>
      <c r="G40" s="23">
        <v>4</v>
      </c>
      <c r="H40" s="23"/>
      <c r="I40" s="23"/>
    </row>
    <row r="41" spans="1:9" ht="16.5">
      <c r="A41" s="38" t="s">
        <v>617</v>
      </c>
      <c r="B41" s="78" t="s">
        <v>224</v>
      </c>
      <c r="C41" s="35" t="s">
        <v>225</v>
      </c>
      <c r="D41" s="35" t="s">
        <v>238</v>
      </c>
      <c r="E41" s="58">
        <f>SUM(F41:I41)</f>
        <v>13</v>
      </c>
      <c r="F41" s="23">
        <v>6</v>
      </c>
      <c r="G41" s="23">
        <v>7</v>
      </c>
      <c r="H41" s="23"/>
      <c r="I41" s="23"/>
    </row>
    <row r="42" spans="1:9" ht="16.5">
      <c r="A42" s="38" t="s">
        <v>617</v>
      </c>
      <c r="B42" s="78" t="s">
        <v>149</v>
      </c>
      <c r="C42" s="35" t="s">
        <v>147</v>
      </c>
      <c r="D42" s="35" t="s">
        <v>151</v>
      </c>
      <c r="E42" s="58">
        <f>SUM(F42:I42)</f>
        <v>13</v>
      </c>
      <c r="F42" s="23">
        <v>6</v>
      </c>
      <c r="G42" s="23">
        <v>7</v>
      </c>
      <c r="H42" s="23"/>
      <c r="I42" s="23"/>
    </row>
    <row r="43" spans="1:9" ht="16.5">
      <c r="A43" s="38" t="s">
        <v>625</v>
      </c>
      <c r="B43" s="78" t="s">
        <v>260</v>
      </c>
      <c r="C43" s="35" t="s">
        <v>82</v>
      </c>
      <c r="D43" s="35" t="s">
        <v>90</v>
      </c>
      <c r="E43" s="58">
        <f>SUM(F43:I43)</f>
        <v>13</v>
      </c>
      <c r="F43" s="23">
        <v>7</v>
      </c>
      <c r="G43" s="23">
        <v>6</v>
      </c>
      <c r="H43" s="23"/>
      <c r="I43" s="23"/>
    </row>
    <row r="44" spans="1:9" ht="16.5">
      <c r="A44" s="38" t="s">
        <v>625</v>
      </c>
      <c r="B44" s="78" t="s">
        <v>290</v>
      </c>
      <c r="C44" s="6" t="s">
        <v>291</v>
      </c>
      <c r="D44" s="6" t="s">
        <v>275</v>
      </c>
      <c r="E44" s="58">
        <f>SUM(F44:I44)</f>
        <v>13</v>
      </c>
      <c r="F44" s="23">
        <v>7</v>
      </c>
      <c r="G44" s="23">
        <v>6</v>
      </c>
      <c r="H44" s="23"/>
      <c r="I44" s="23"/>
    </row>
    <row r="45" spans="1:9" ht="16.5">
      <c r="A45" s="38" t="s">
        <v>625</v>
      </c>
      <c r="B45" s="78" t="s">
        <v>53</v>
      </c>
      <c r="C45" s="6" t="s">
        <v>43</v>
      </c>
      <c r="D45" s="6" t="s">
        <v>39</v>
      </c>
      <c r="E45" s="58">
        <f>SUM(F45:I45)</f>
        <v>13</v>
      </c>
      <c r="F45" s="23">
        <v>7</v>
      </c>
      <c r="G45" s="23">
        <v>6</v>
      </c>
      <c r="H45" s="23"/>
      <c r="I45" s="23"/>
    </row>
    <row r="46" spans="1:9" ht="16.5">
      <c r="A46" s="38" t="s">
        <v>625</v>
      </c>
      <c r="B46" s="78" t="s">
        <v>375</v>
      </c>
      <c r="C46" s="6" t="s">
        <v>368</v>
      </c>
      <c r="D46" s="6" t="s">
        <v>362</v>
      </c>
      <c r="E46" s="58">
        <f>SUM(F46:I46)</f>
        <v>13</v>
      </c>
      <c r="F46" s="61">
        <v>7</v>
      </c>
      <c r="G46" s="23">
        <v>6</v>
      </c>
      <c r="H46" s="23"/>
      <c r="I46" s="23"/>
    </row>
    <row r="47" spans="1:9" ht="16.5">
      <c r="A47" s="38" t="s">
        <v>625</v>
      </c>
      <c r="B47" s="78" t="s">
        <v>72</v>
      </c>
      <c r="C47" s="6" t="s">
        <v>61</v>
      </c>
      <c r="D47" s="6" t="s">
        <v>60</v>
      </c>
      <c r="E47" s="58">
        <f>SUM(F47:I47)</f>
        <v>13</v>
      </c>
      <c r="F47" s="23">
        <v>7</v>
      </c>
      <c r="G47" s="23">
        <v>6</v>
      </c>
      <c r="H47" s="23"/>
      <c r="I47" s="23"/>
    </row>
    <row r="48" spans="1:9" ht="16.5">
      <c r="A48" s="38" t="s">
        <v>618</v>
      </c>
      <c r="B48" s="78" t="s">
        <v>138</v>
      </c>
      <c r="C48" s="6" t="s">
        <v>139</v>
      </c>
      <c r="D48" s="6" t="s">
        <v>146</v>
      </c>
      <c r="E48" s="58">
        <f>SUM(F48:I48)</f>
        <v>13</v>
      </c>
      <c r="F48" s="23">
        <v>8</v>
      </c>
      <c r="G48" s="23">
        <v>5</v>
      </c>
      <c r="H48" s="23"/>
      <c r="I48" s="23"/>
    </row>
    <row r="49" spans="1:9" ht="16.5">
      <c r="A49" s="38" t="s">
        <v>618</v>
      </c>
      <c r="B49" s="78" t="s">
        <v>73</v>
      </c>
      <c r="C49" s="35" t="s">
        <v>62</v>
      </c>
      <c r="D49" s="35" t="s">
        <v>70</v>
      </c>
      <c r="E49" s="58">
        <f>SUM(F49:I49)</f>
        <v>13</v>
      </c>
      <c r="F49" s="23">
        <v>8</v>
      </c>
      <c r="G49" s="23">
        <v>5</v>
      </c>
      <c r="H49" s="23"/>
      <c r="I49" s="23"/>
    </row>
    <row r="50" spans="1:9" ht="16.5">
      <c r="A50" s="38" t="s">
        <v>626</v>
      </c>
      <c r="B50" s="78" t="s">
        <v>346</v>
      </c>
      <c r="C50" s="6" t="s">
        <v>337</v>
      </c>
      <c r="D50" s="6" t="s">
        <v>334</v>
      </c>
      <c r="E50" s="58">
        <f>SUM(F50:I50)</f>
        <v>13</v>
      </c>
      <c r="F50" s="23">
        <v>9</v>
      </c>
      <c r="G50" s="23">
        <v>4</v>
      </c>
      <c r="H50" s="23"/>
      <c r="I50" s="23"/>
    </row>
    <row r="51" spans="1:9" ht="16.5">
      <c r="A51" s="38" t="s">
        <v>627</v>
      </c>
      <c r="B51" s="78" t="s">
        <v>402</v>
      </c>
      <c r="C51" s="6" t="s">
        <v>393</v>
      </c>
      <c r="D51" s="6" t="s">
        <v>387</v>
      </c>
      <c r="E51" s="58">
        <f>SUM(F51:I51)</f>
        <v>13</v>
      </c>
      <c r="F51" s="61">
        <v>10</v>
      </c>
      <c r="G51" s="23">
        <v>3</v>
      </c>
      <c r="H51" s="23"/>
      <c r="I51" s="23"/>
    </row>
    <row r="52" spans="1:9" ht="16.5">
      <c r="A52" s="38" t="s">
        <v>627</v>
      </c>
      <c r="B52" s="78" t="s">
        <v>273</v>
      </c>
      <c r="C52" s="6" t="s">
        <v>274</v>
      </c>
      <c r="D52" s="6" t="s">
        <v>275</v>
      </c>
      <c r="E52" s="58">
        <f>SUM(F52:I52)</f>
        <v>13</v>
      </c>
      <c r="F52" s="23">
        <v>10</v>
      </c>
      <c r="G52" s="23">
        <v>3</v>
      </c>
      <c r="H52" s="23"/>
      <c r="I52" s="23"/>
    </row>
    <row r="53" spans="1:9" ht="16.5">
      <c r="A53" s="38" t="s">
        <v>576</v>
      </c>
      <c r="B53" s="78" t="s">
        <v>198</v>
      </c>
      <c r="C53" s="35" t="s">
        <v>199</v>
      </c>
      <c r="D53" s="35" t="s">
        <v>204</v>
      </c>
      <c r="E53" s="58">
        <f>SUM(F53:I53)</f>
        <v>12</v>
      </c>
      <c r="F53" s="23">
        <v>5</v>
      </c>
      <c r="G53" s="23">
        <v>7</v>
      </c>
      <c r="H53" s="23"/>
      <c r="I53" s="23"/>
    </row>
    <row r="54" spans="1:9" ht="16.5">
      <c r="A54" s="38" t="s">
        <v>577</v>
      </c>
      <c r="B54" s="78" t="s">
        <v>400</v>
      </c>
      <c r="C54" s="35" t="s">
        <v>391</v>
      </c>
      <c r="D54" s="35" t="s">
        <v>387</v>
      </c>
      <c r="E54" s="58">
        <f>SUM(F54:I54)</f>
        <v>12</v>
      </c>
      <c r="F54" s="23">
        <v>6</v>
      </c>
      <c r="G54" s="23">
        <v>6</v>
      </c>
      <c r="H54" s="23"/>
      <c r="I54" s="23"/>
    </row>
    <row r="55" spans="1:9" ht="16.5">
      <c r="A55" s="38" t="s">
        <v>628</v>
      </c>
      <c r="B55" s="78" t="s">
        <v>189</v>
      </c>
      <c r="C55" s="6" t="s">
        <v>176</v>
      </c>
      <c r="D55" s="6" t="s">
        <v>178</v>
      </c>
      <c r="E55" s="58">
        <f>SUM(F55:I55)</f>
        <v>12</v>
      </c>
      <c r="F55" s="23">
        <v>7</v>
      </c>
      <c r="G55" s="23">
        <v>5</v>
      </c>
      <c r="H55" s="23"/>
      <c r="I55" s="23"/>
    </row>
    <row r="56" spans="1:9" ht="16.5">
      <c r="A56" s="38" t="s">
        <v>628</v>
      </c>
      <c r="B56" s="78" t="s">
        <v>153</v>
      </c>
      <c r="C56" s="42" t="s">
        <v>154</v>
      </c>
      <c r="D56" s="6" t="s">
        <v>165</v>
      </c>
      <c r="E56" s="58">
        <f>SUM(F56:I56)</f>
        <v>12</v>
      </c>
      <c r="F56" s="23">
        <v>7</v>
      </c>
      <c r="G56" s="23">
        <v>5</v>
      </c>
      <c r="H56" s="23"/>
      <c r="I56" s="23"/>
    </row>
    <row r="57" spans="1:9" ht="16.5">
      <c r="A57" s="38" t="s">
        <v>619</v>
      </c>
      <c r="B57" s="78" t="s">
        <v>112</v>
      </c>
      <c r="C57" s="35" t="s">
        <v>103</v>
      </c>
      <c r="D57" s="35" t="s">
        <v>96</v>
      </c>
      <c r="E57" s="58">
        <f>SUM(F57:I57)</f>
        <v>12</v>
      </c>
      <c r="F57" s="23">
        <v>8</v>
      </c>
      <c r="G57" s="23">
        <v>4</v>
      </c>
      <c r="H57" s="23"/>
      <c r="I57" s="23"/>
    </row>
    <row r="58" spans="1:9" ht="16.5">
      <c r="A58" s="38" t="s">
        <v>619</v>
      </c>
      <c r="B58" s="78" t="s">
        <v>317</v>
      </c>
      <c r="C58" s="35" t="s">
        <v>318</v>
      </c>
      <c r="D58" s="35" t="s">
        <v>314</v>
      </c>
      <c r="E58" s="58">
        <f>SUM(F58:I58)</f>
        <v>12</v>
      </c>
      <c r="F58" s="23">
        <v>8</v>
      </c>
      <c r="G58" s="23">
        <v>4</v>
      </c>
      <c r="H58" s="23"/>
      <c r="I58" s="23"/>
    </row>
    <row r="59" spans="1:9" ht="16.5">
      <c r="A59" s="38" t="s">
        <v>619</v>
      </c>
      <c r="B59" s="78" t="s">
        <v>183</v>
      </c>
      <c r="C59" s="6" t="s">
        <v>170</v>
      </c>
      <c r="D59" s="6" t="s">
        <v>178</v>
      </c>
      <c r="E59" s="58">
        <f>SUM(F59:I59)</f>
        <v>12</v>
      </c>
      <c r="F59" s="23">
        <v>8</v>
      </c>
      <c r="G59" s="23">
        <v>4</v>
      </c>
      <c r="H59" s="23"/>
      <c r="I59" s="23"/>
    </row>
    <row r="60" spans="1:9" ht="16.5">
      <c r="A60" s="38" t="s">
        <v>629</v>
      </c>
      <c r="B60" s="78" t="s">
        <v>239</v>
      </c>
      <c r="C60" s="35" t="s">
        <v>240</v>
      </c>
      <c r="D60" s="35" t="s">
        <v>245</v>
      </c>
      <c r="E60" s="58">
        <f>SUM(F60:I60)</f>
        <v>12</v>
      </c>
      <c r="F60" s="23">
        <v>12</v>
      </c>
      <c r="G60" s="23">
        <v>0</v>
      </c>
      <c r="H60" s="23"/>
      <c r="I60" s="23"/>
    </row>
    <row r="61" spans="1:9" ht="16.5">
      <c r="A61" s="38" t="s">
        <v>564</v>
      </c>
      <c r="B61" s="78" t="s">
        <v>163</v>
      </c>
      <c r="C61" s="6" t="s">
        <v>164</v>
      </c>
      <c r="D61" s="6" t="s">
        <v>165</v>
      </c>
      <c r="E61" s="58">
        <f>SUM(F61:I61)</f>
        <v>11</v>
      </c>
      <c r="F61" s="61">
        <v>6</v>
      </c>
      <c r="G61" s="23">
        <v>5</v>
      </c>
      <c r="H61" s="23"/>
      <c r="I61" s="23"/>
    </row>
    <row r="62" spans="1:9" ht="16.5">
      <c r="A62" s="38" t="s">
        <v>630</v>
      </c>
      <c r="B62" s="78" t="s">
        <v>324</v>
      </c>
      <c r="C62" s="6" t="s">
        <v>325</v>
      </c>
      <c r="D62" s="6" t="s">
        <v>323</v>
      </c>
      <c r="E62" s="58">
        <f>SUM(F62:I62)</f>
        <v>11</v>
      </c>
      <c r="F62" s="23">
        <v>7</v>
      </c>
      <c r="G62" s="23">
        <v>4</v>
      </c>
      <c r="H62" s="23"/>
      <c r="I62" s="23"/>
    </row>
    <row r="63" spans="1:9" ht="16.5">
      <c r="A63" s="38" t="s">
        <v>630</v>
      </c>
      <c r="B63" s="78" t="s">
        <v>345</v>
      </c>
      <c r="C63" s="35" t="s">
        <v>336</v>
      </c>
      <c r="D63" s="35" t="s">
        <v>334</v>
      </c>
      <c r="E63" s="58">
        <f>SUM(F63:I63)</f>
        <v>11</v>
      </c>
      <c r="F63" s="23">
        <v>7</v>
      </c>
      <c r="G63" s="23">
        <v>4</v>
      </c>
      <c r="H63" s="23"/>
      <c r="I63" s="23"/>
    </row>
    <row r="64" spans="1:9" ht="16.5">
      <c r="A64" s="38" t="s">
        <v>580</v>
      </c>
      <c r="B64" s="78" t="s">
        <v>106</v>
      </c>
      <c r="C64" s="6" t="s">
        <v>97</v>
      </c>
      <c r="D64" s="6" t="s">
        <v>96</v>
      </c>
      <c r="E64" s="58">
        <f>SUM(F64:I64)</f>
        <v>11</v>
      </c>
      <c r="F64" s="62">
        <v>8</v>
      </c>
      <c r="G64" s="23">
        <v>3</v>
      </c>
      <c r="H64" s="23"/>
      <c r="I64" s="23"/>
    </row>
    <row r="65" spans="1:9" ht="16.5">
      <c r="A65" s="38" t="s">
        <v>631</v>
      </c>
      <c r="B65" s="78" t="s">
        <v>264</v>
      </c>
      <c r="C65" s="35" t="s">
        <v>86</v>
      </c>
      <c r="D65" s="35" t="s">
        <v>90</v>
      </c>
      <c r="E65" s="58">
        <f>SUM(F65:I65)</f>
        <v>11</v>
      </c>
      <c r="F65" s="23">
        <v>11</v>
      </c>
      <c r="G65" s="23">
        <v>0</v>
      </c>
      <c r="H65" s="23"/>
      <c r="I65" s="23"/>
    </row>
    <row r="66" spans="1:9" ht="16.5">
      <c r="A66" s="38" t="s">
        <v>631</v>
      </c>
      <c r="B66" s="78" t="s">
        <v>144</v>
      </c>
      <c r="C66" s="6" t="s">
        <v>145</v>
      </c>
      <c r="D66" s="6" t="s">
        <v>146</v>
      </c>
      <c r="E66" s="58">
        <f>SUM(F66:I66)</f>
        <v>11</v>
      </c>
      <c r="F66" s="23">
        <v>11</v>
      </c>
      <c r="G66" s="23">
        <v>0</v>
      </c>
      <c r="H66" s="23"/>
      <c r="I66" s="23"/>
    </row>
    <row r="67" spans="1:9" ht="16.5">
      <c r="A67" s="38" t="s">
        <v>632</v>
      </c>
      <c r="B67" s="78" t="s">
        <v>259</v>
      </c>
      <c r="C67" s="6" t="s">
        <v>81</v>
      </c>
      <c r="D67" s="6" t="s">
        <v>90</v>
      </c>
      <c r="E67" s="58">
        <f>SUM(F67:I67)</f>
        <v>10</v>
      </c>
      <c r="F67" s="23">
        <v>6</v>
      </c>
      <c r="G67" s="23">
        <v>4</v>
      </c>
      <c r="H67" s="23"/>
      <c r="I67" s="23"/>
    </row>
    <row r="68" spans="1:9" ht="16.5">
      <c r="A68" s="38" t="s">
        <v>632</v>
      </c>
      <c r="B68" s="78" t="s">
        <v>236</v>
      </c>
      <c r="C68" s="6" t="s">
        <v>237</v>
      </c>
      <c r="D68" s="6" t="s">
        <v>238</v>
      </c>
      <c r="E68" s="58">
        <f>SUM(F68:I68)</f>
        <v>10</v>
      </c>
      <c r="F68" s="62">
        <v>6</v>
      </c>
      <c r="G68" s="23">
        <v>4</v>
      </c>
      <c r="H68" s="23"/>
      <c r="I68" s="23"/>
    </row>
    <row r="69" spans="1:9" ht="16.5">
      <c r="A69" s="38" t="s">
        <v>632</v>
      </c>
      <c r="B69" s="78" t="s">
        <v>182</v>
      </c>
      <c r="C69" s="35" t="s">
        <v>169</v>
      </c>
      <c r="D69" s="35" t="s">
        <v>178</v>
      </c>
      <c r="E69" s="58">
        <f>SUM(F69:I69)</f>
        <v>10</v>
      </c>
      <c r="F69" s="23">
        <v>6</v>
      </c>
      <c r="G69" s="23">
        <v>4</v>
      </c>
      <c r="H69" s="23"/>
      <c r="I69" s="23"/>
    </row>
    <row r="70" spans="1:9" ht="16.5">
      <c r="A70" s="38" t="s">
        <v>632</v>
      </c>
      <c r="B70" s="78" t="s">
        <v>79</v>
      </c>
      <c r="C70" s="6" t="s">
        <v>68</v>
      </c>
      <c r="D70" s="6" t="s">
        <v>70</v>
      </c>
      <c r="E70" s="58">
        <f>SUM(F70:I70)</f>
        <v>10</v>
      </c>
      <c r="F70" s="61">
        <v>6</v>
      </c>
      <c r="G70" s="23">
        <v>4</v>
      </c>
      <c r="H70" s="23"/>
      <c r="I70" s="23"/>
    </row>
    <row r="71" spans="1:9" ht="16.5">
      <c r="A71" s="38" t="s">
        <v>633</v>
      </c>
      <c r="B71" s="78" t="s">
        <v>228</v>
      </c>
      <c r="C71" s="35" t="s">
        <v>229</v>
      </c>
      <c r="D71" s="35" t="s">
        <v>238</v>
      </c>
      <c r="E71" s="58">
        <f>SUM(F71:I71)</f>
        <v>10</v>
      </c>
      <c r="F71" s="23">
        <v>7</v>
      </c>
      <c r="G71" s="23">
        <v>3</v>
      </c>
      <c r="H71" s="23"/>
      <c r="I71" s="23"/>
    </row>
    <row r="72" spans="1:9" ht="16.5">
      <c r="A72" s="38" t="s">
        <v>633</v>
      </c>
      <c r="B72" s="78" t="s">
        <v>54</v>
      </c>
      <c r="C72" s="40" t="s">
        <v>44</v>
      </c>
      <c r="D72" s="35" t="s">
        <v>45</v>
      </c>
      <c r="E72" s="58">
        <f>SUM(F72:I72)</f>
        <v>10</v>
      </c>
      <c r="F72" s="23">
        <v>7</v>
      </c>
      <c r="G72" s="23">
        <v>3</v>
      </c>
      <c r="H72" s="23"/>
      <c r="I72" s="23"/>
    </row>
    <row r="73" spans="1:9" ht="16.5">
      <c r="A73" s="38" t="s">
        <v>633</v>
      </c>
      <c r="B73" s="78" t="s">
        <v>157</v>
      </c>
      <c r="C73" s="6" t="s">
        <v>158</v>
      </c>
      <c r="D73" s="6" t="s">
        <v>165</v>
      </c>
      <c r="E73" s="58">
        <f>SUM(F73:I73)</f>
        <v>10</v>
      </c>
      <c r="F73" s="23">
        <v>7</v>
      </c>
      <c r="G73" s="23">
        <v>3</v>
      </c>
      <c r="H73" s="23"/>
      <c r="I73" s="23"/>
    </row>
    <row r="74" spans="1:9" ht="16.5">
      <c r="A74" s="38" t="s">
        <v>634</v>
      </c>
      <c r="B74" s="78" t="s">
        <v>373</v>
      </c>
      <c r="C74" s="6" t="s">
        <v>366</v>
      </c>
      <c r="D74" s="6" t="s">
        <v>362</v>
      </c>
      <c r="E74" s="58">
        <f>SUM(F74:I74)</f>
        <v>10</v>
      </c>
      <c r="F74" s="61">
        <v>9</v>
      </c>
      <c r="G74" s="23">
        <v>1</v>
      </c>
      <c r="H74" s="23"/>
      <c r="I74" s="23"/>
    </row>
    <row r="75" spans="1:9" ht="16.5">
      <c r="A75" s="38" t="s">
        <v>635</v>
      </c>
      <c r="B75" s="78" t="s">
        <v>353</v>
      </c>
      <c r="C75" s="42" t="s">
        <v>351</v>
      </c>
      <c r="D75" s="6" t="s">
        <v>352</v>
      </c>
      <c r="E75" s="58">
        <f>SUM(F75:I75)</f>
        <v>10</v>
      </c>
      <c r="F75" s="62">
        <v>10</v>
      </c>
      <c r="G75" s="23">
        <v>0</v>
      </c>
      <c r="H75" s="23"/>
      <c r="I75" s="23"/>
    </row>
    <row r="76" spans="1:9" ht="16.5">
      <c r="A76" s="38" t="s">
        <v>635</v>
      </c>
      <c r="B76" s="78" t="s">
        <v>265</v>
      </c>
      <c r="C76" s="35" t="s">
        <v>87</v>
      </c>
      <c r="D76" s="35" t="s">
        <v>90</v>
      </c>
      <c r="E76" s="58">
        <f>SUM(F76:I76)</f>
        <v>10</v>
      </c>
      <c r="F76" s="23">
        <v>10</v>
      </c>
      <c r="G76" s="23">
        <v>0</v>
      </c>
      <c r="H76" s="23"/>
      <c r="I76" s="23"/>
    </row>
    <row r="77" spans="1:9" ht="16.5">
      <c r="A77" s="38" t="s">
        <v>635</v>
      </c>
      <c r="B77" s="78" t="s">
        <v>267</v>
      </c>
      <c r="C77" s="35" t="s">
        <v>89</v>
      </c>
      <c r="D77" s="35" t="s">
        <v>90</v>
      </c>
      <c r="E77" s="58">
        <f>SUM(F77:I77)</f>
        <v>10</v>
      </c>
      <c r="F77" s="23">
        <v>10</v>
      </c>
      <c r="G77" s="23">
        <v>0</v>
      </c>
      <c r="H77" s="23"/>
      <c r="I77" s="23"/>
    </row>
    <row r="78" spans="1:9" ht="16.5">
      <c r="A78" s="38" t="s">
        <v>635</v>
      </c>
      <c r="B78" s="78" t="s">
        <v>292</v>
      </c>
      <c r="C78" s="6" t="s">
        <v>293</v>
      </c>
      <c r="D78" s="6" t="s">
        <v>275</v>
      </c>
      <c r="E78" s="58">
        <f>SUM(F78:I78)</f>
        <v>10</v>
      </c>
      <c r="F78" s="61">
        <v>10</v>
      </c>
      <c r="G78" s="23">
        <v>0</v>
      </c>
      <c r="H78" s="23"/>
      <c r="I78" s="23"/>
    </row>
    <row r="79" spans="1:9" ht="16.5">
      <c r="A79" s="38" t="s">
        <v>636</v>
      </c>
      <c r="B79" s="78" t="s">
        <v>524</v>
      </c>
      <c r="C79" s="6" t="s">
        <v>521</v>
      </c>
      <c r="D79" s="6" t="s">
        <v>178</v>
      </c>
      <c r="E79" s="58">
        <f>SUM(F79:I79)</f>
        <v>9</v>
      </c>
      <c r="F79" s="61">
        <v>0</v>
      </c>
      <c r="G79" s="23">
        <v>9</v>
      </c>
      <c r="H79" s="23"/>
      <c r="I79" s="23"/>
    </row>
    <row r="80" spans="1:9" ht="16.5">
      <c r="A80" s="38" t="s">
        <v>637</v>
      </c>
      <c r="B80" s="78" t="s">
        <v>186</v>
      </c>
      <c r="C80" s="35" t="s">
        <v>173</v>
      </c>
      <c r="D80" s="35" t="s">
        <v>178</v>
      </c>
      <c r="E80" s="58">
        <f>SUM(F80:I80)</f>
        <v>9</v>
      </c>
      <c r="F80" s="23">
        <v>5</v>
      </c>
      <c r="G80" s="23">
        <v>4</v>
      </c>
      <c r="H80" s="23"/>
      <c r="I80" s="23"/>
    </row>
    <row r="81" spans="1:9" ht="16.5">
      <c r="A81" s="38" t="s">
        <v>637</v>
      </c>
      <c r="B81" s="78" t="s">
        <v>190</v>
      </c>
      <c r="C81" s="6" t="s">
        <v>177</v>
      </c>
      <c r="D81" s="6" t="s">
        <v>178</v>
      </c>
      <c r="E81" s="58">
        <f>SUM(F81:I81)</f>
        <v>9</v>
      </c>
      <c r="F81" s="61">
        <v>5</v>
      </c>
      <c r="G81" s="23">
        <v>4</v>
      </c>
      <c r="H81" s="23"/>
      <c r="I81" s="23"/>
    </row>
    <row r="82" spans="1:9" ht="16.5">
      <c r="A82" s="38" t="s">
        <v>637</v>
      </c>
      <c r="B82" s="78" t="s">
        <v>371</v>
      </c>
      <c r="C82" s="6" t="s">
        <v>364</v>
      </c>
      <c r="D82" s="6" t="s">
        <v>362</v>
      </c>
      <c r="E82" s="58">
        <f>SUM(F82:I82)</f>
        <v>9</v>
      </c>
      <c r="F82" s="23">
        <v>5</v>
      </c>
      <c r="G82" s="23">
        <v>4</v>
      </c>
      <c r="H82" s="23"/>
      <c r="I82" s="23"/>
    </row>
    <row r="83" spans="1:9" ht="16.5">
      <c r="A83" s="38" t="s">
        <v>638</v>
      </c>
      <c r="B83" s="78" t="s">
        <v>122</v>
      </c>
      <c r="C83" s="40" t="s">
        <v>123</v>
      </c>
      <c r="D83" s="35" t="s">
        <v>135</v>
      </c>
      <c r="E83" s="58">
        <f>SUM(F83:I83)</f>
        <v>9</v>
      </c>
      <c r="F83" s="23">
        <v>6</v>
      </c>
      <c r="G83" s="23">
        <v>3</v>
      </c>
      <c r="H83" s="23"/>
      <c r="I83" s="23"/>
    </row>
    <row r="84" spans="1:9" ht="16.5">
      <c r="A84" s="38" t="s">
        <v>638</v>
      </c>
      <c r="B84" s="78" t="s">
        <v>107</v>
      </c>
      <c r="C84" s="35" t="s">
        <v>98</v>
      </c>
      <c r="D84" s="35" t="s">
        <v>96</v>
      </c>
      <c r="E84" s="58">
        <f>SUM(F84:I84)</f>
        <v>9</v>
      </c>
      <c r="F84" s="23">
        <v>6</v>
      </c>
      <c r="G84" s="23">
        <v>3</v>
      </c>
      <c r="H84" s="23"/>
      <c r="I84" s="23"/>
    </row>
    <row r="85" spans="1:9" ht="16.5">
      <c r="A85" s="38" t="s">
        <v>638</v>
      </c>
      <c r="B85" s="78" t="s">
        <v>359</v>
      </c>
      <c r="C85" s="6" t="s">
        <v>356</v>
      </c>
      <c r="D85" s="6" t="s">
        <v>355</v>
      </c>
      <c r="E85" s="58">
        <f>SUM(F85:I85)</f>
        <v>9</v>
      </c>
      <c r="F85" s="61">
        <v>6</v>
      </c>
      <c r="G85" s="23">
        <v>3</v>
      </c>
      <c r="H85" s="23"/>
      <c r="I85" s="23"/>
    </row>
    <row r="86" spans="1:9" ht="16.5">
      <c r="A86" s="38" t="s">
        <v>639</v>
      </c>
      <c r="B86" s="78" t="s">
        <v>120</v>
      </c>
      <c r="C86" s="39" t="s">
        <v>121</v>
      </c>
      <c r="D86" s="35" t="s">
        <v>135</v>
      </c>
      <c r="E86" s="58">
        <f>SUM(F86:I86)</f>
        <v>9</v>
      </c>
      <c r="F86" s="23">
        <v>7</v>
      </c>
      <c r="G86" s="23">
        <v>2</v>
      </c>
      <c r="H86" s="23"/>
      <c r="I86" s="23"/>
    </row>
    <row r="87" spans="1:9" ht="16.5">
      <c r="A87" s="38" t="s">
        <v>640</v>
      </c>
      <c r="B87" s="78" t="s">
        <v>266</v>
      </c>
      <c r="C87" s="35" t="s">
        <v>88</v>
      </c>
      <c r="D87" s="35" t="s">
        <v>90</v>
      </c>
      <c r="E87" s="58">
        <f>SUM(F87:I87)</f>
        <v>9</v>
      </c>
      <c r="F87" s="23">
        <v>9</v>
      </c>
      <c r="G87" s="23">
        <v>0</v>
      </c>
      <c r="H87" s="23"/>
      <c r="I87" s="23"/>
    </row>
    <row r="88" spans="1:9" ht="16.5">
      <c r="A88" s="38" t="s">
        <v>640</v>
      </c>
      <c r="B88" s="78" t="s">
        <v>34</v>
      </c>
      <c r="C88" s="6" t="s">
        <v>31</v>
      </c>
      <c r="D88" s="6" t="s">
        <v>32</v>
      </c>
      <c r="E88" s="58">
        <f>SUM(F88:I88)</f>
        <v>9</v>
      </c>
      <c r="F88" s="62">
        <v>9</v>
      </c>
      <c r="G88" s="23">
        <v>0</v>
      </c>
      <c r="H88" s="23"/>
      <c r="I88" s="23"/>
    </row>
    <row r="89" spans="1:9" ht="16.5">
      <c r="A89" s="38" t="s">
        <v>640</v>
      </c>
      <c r="B89" s="78" t="s">
        <v>319</v>
      </c>
      <c r="C89" s="35" t="s">
        <v>320</v>
      </c>
      <c r="D89" s="35" t="s">
        <v>314</v>
      </c>
      <c r="E89" s="58">
        <f>SUM(F89:I89)</f>
        <v>9</v>
      </c>
      <c r="F89" s="23">
        <v>9</v>
      </c>
      <c r="G89" s="23">
        <v>0</v>
      </c>
      <c r="H89" s="23"/>
      <c r="I89" s="23"/>
    </row>
    <row r="90" spans="1:9" ht="16.5">
      <c r="A90" s="38" t="s">
        <v>640</v>
      </c>
      <c r="B90" s="78" t="s">
        <v>282</v>
      </c>
      <c r="C90" s="26" t="s">
        <v>283</v>
      </c>
      <c r="D90" s="26" t="s">
        <v>275</v>
      </c>
      <c r="E90" s="58">
        <f>SUM(F90:I90)</f>
        <v>9</v>
      </c>
      <c r="F90" s="23">
        <v>9</v>
      </c>
      <c r="G90" s="23">
        <v>0</v>
      </c>
      <c r="H90" s="23"/>
      <c r="I90" s="23"/>
    </row>
    <row r="91" spans="1:9" ht="16.5">
      <c r="A91" s="38" t="s">
        <v>641</v>
      </c>
      <c r="B91" s="78" t="s">
        <v>184</v>
      </c>
      <c r="C91" s="6" t="s">
        <v>171</v>
      </c>
      <c r="D91" s="6" t="s">
        <v>178</v>
      </c>
      <c r="E91" s="58">
        <f>SUM(F91:I91)</f>
        <v>8</v>
      </c>
      <c r="F91" s="23">
        <v>6</v>
      </c>
      <c r="G91" s="23">
        <v>2</v>
      </c>
      <c r="H91" s="23"/>
      <c r="I91" s="23"/>
    </row>
    <row r="92" spans="1:9" ht="16.5">
      <c r="A92" s="38" t="s">
        <v>641</v>
      </c>
      <c r="B92" s="78" t="s">
        <v>358</v>
      </c>
      <c r="C92" s="35" t="s">
        <v>354</v>
      </c>
      <c r="D92" s="35" t="s">
        <v>355</v>
      </c>
      <c r="E92" s="58">
        <f>SUM(F92:I92)</f>
        <v>8</v>
      </c>
      <c r="F92" s="23">
        <v>6</v>
      </c>
      <c r="G92" s="23">
        <v>2</v>
      </c>
      <c r="H92" s="23"/>
      <c r="I92" s="23"/>
    </row>
    <row r="93" spans="1:9" ht="16.5">
      <c r="A93" s="38" t="s">
        <v>642</v>
      </c>
      <c r="B93" s="78" t="s">
        <v>381</v>
      </c>
      <c r="C93" s="26" t="s">
        <v>377</v>
      </c>
      <c r="D93" s="26" t="s">
        <v>378</v>
      </c>
      <c r="E93" s="58">
        <f>SUM(F93:I93)</f>
        <v>8</v>
      </c>
      <c r="F93" s="23">
        <v>8</v>
      </c>
      <c r="G93" s="23">
        <v>0</v>
      </c>
      <c r="H93" s="23"/>
      <c r="I93" s="23"/>
    </row>
    <row r="94" spans="1:9" ht="16.5">
      <c r="A94" s="38" t="s">
        <v>642</v>
      </c>
      <c r="B94" s="78" t="s">
        <v>261</v>
      </c>
      <c r="C94" s="6" t="s">
        <v>83</v>
      </c>
      <c r="D94" s="6" t="s">
        <v>90</v>
      </c>
      <c r="E94" s="58">
        <f>SUM(F94:I94)</f>
        <v>8</v>
      </c>
      <c r="F94" s="23">
        <v>8</v>
      </c>
      <c r="G94" s="23">
        <v>0</v>
      </c>
      <c r="H94" s="23"/>
      <c r="I94" s="23"/>
    </row>
    <row r="95" spans="1:9" ht="16.5">
      <c r="A95" s="38" t="s">
        <v>642</v>
      </c>
      <c r="B95" s="78" t="s">
        <v>263</v>
      </c>
      <c r="C95" s="6" t="s">
        <v>85</v>
      </c>
      <c r="D95" s="6" t="s">
        <v>90</v>
      </c>
      <c r="E95" s="58">
        <f>SUM(F95:I95)</f>
        <v>8</v>
      </c>
      <c r="F95" s="23">
        <v>8</v>
      </c>
      <c r="G95" s="23">
        <v>0</v>
      </c>
      <c r="H95" s="23"/>
      <c r="I95" s="23"/>
    </row>
    <row r="96" spans="1:9" ht="16.5">
      <c r="A96" s="38" t="s">
        <v>642</v>
      </c>
      <c r="B96" s="78" t="s">
        <v>111</v>
      </c>
      <c r="C96" s="40" t="s">
        <v>102</v>
      </c>
      <c r="D96" s="35" t="s">
        <v>96</v>
      </c>
      <c r="E96" s="58">
        <f>SUM(F96:I96)</f>
        <v>8</v>
      </c>
      <c r="F96" s="23">
        <v>8</v>
      </c>
      <c r="G96" s="23">
        <v>0</v>
      </c>
      <c r="H96" s="23"/>
      <c r="I96" s="23"/>
    </row>
    <row r="97" spans="1:9" ht="16.5">
      <c r="A97" s="38" t="s">
        <v>642</v>
      </c>
      <c r="B97" s="78" t="s">
        <v>288</v>
      </c>
      <c r="C97" s="43" t="s">
        <v>289</v>
      </c>
      <c r="D97" s="35" t="s">
        <v>275</v>
      </c>
      <c r="E97" s="58">
        <f>SUM(F97:I97)</f>
        <v>8</v>
      </c>
      <c r="F97" s="23">
        <v>8</v>
      </c>
      <c r="G97" s="23">
        <v>0</v>
      </c>
      <c r="H97" s="23"/>
      <c r="I97" s="23"/>
    </row>
    <row r="98" spans="1:9" ht="16.5">
      <c r="A98" s="38" t="s">
        <v>642</v>
      </c>
      <c r="B98" s="78" t="s">
        <v>241</v>
      </c>
      <c r="C98" s="6" t="s">
        <v>242</v>
      </c>
      <c r="D98" s="6" t="s">
        <v>245</v>
      </c>
      <c r="E98" s="58">
        <f>SUM(F98:I98)</f>
        <v>8</v>
      </c>
      <c r="F98" s="61">
        <v>8</v>
      </c>
      <c r="G98" s="23">
        <v>0</v>
      </c>
      <c r="H98" s="23"/>
      <c r="I98" s="23"/>
    </row>
    <row r="99" spans="1:9" ht="16.5">
      <c r="A99" s="38" t="s">
        <v>642</v>
      </c>
      <c r="B99" s="78" t="s">
        <v>202</v>
      </c>
      <c r="C99" s="6" t="s">
        <v>203</v>
      </c>
      <c r="D99" s="6" t="s">
        <v>204</v>
      </c>
      <c r="E99" s="58">
        <f>SUM(F99:I99)</f>
        <v>8</v>
      </c>
      <c r="F99" s="61">
        <v>8</v>
      </c>
      <c r="G99" s="23">
        <v>0</v>
      </c>
      <c r="H99" s="23"/>
      <c r="I99" s="23"/>
    </row>
    <row r="100" spans="1:9" ht="16.5">
      <c r="A100" s="38" t="s">
        <v>643</v>
      </c>
      <c r="B100" s="78" t="s">
        <v>188</v>
      </c>
      <c r="C100" s="39" t="s">
        <v>175</v>
      </c>
      <c r="D100" s="39" t="s">
        <v>178</v>
      </c>
      <c r="E100" s="58">
        <f>SUM(F100:I100)</f>
        <v>7</v>
      </c>
      <c r="F100" s="23">
        <v>3</v>
      </c>
      <c r="G100" s="23">
        <v>4</v>
      </c>
      <c r="H100" s="23"/>
      <c r="I100" s="23"/>
    </row>
    <row r="101" spans="1:9" ht="16.5">
      <c r="A101" s="38" t="s">
        <v>644</v>
      </c>
      <c r="B101" s="78" t="s">
        <v>118</v>
      </c>
      <c r="C101" s="35" t="s">
        <v>119</v>
      </c>
      <c r="D101" s="35" t="s">
        <v>135</v>
      </c>
      <c r="E101" s="58">
        <f>SUM(F101:I101)</f>
        <v>7</v>
      </c>
      <c r="F101" s="23">
        <v>4</v>
      </c>
      <c r="G101" s="23">
        <v>3</v>
      </c>
      <c r="H101" s="23"/>
      <c r="I101" s="23"/>
    </row>
    <row r="102" spans="1:9" ht="16.5">
      <c r="A102" s="38" t="s">
        <v>644</v>
      </c>
      <c r="B102" s="78" t="s">
        <v>126</v>
      </c>
      <c r="C102" s="6" t="s">
        <v>127</v>
      </c>
      <c r="D102" s="6" t="s">
        <v>135</v>
      </c>
      <c r="E102" s="58">
        <f>SUM(F102:I102)</f>
        <v>7</v>
      </c>
      <c r="F102" s="62">
        <v>4</v>
      </c>
      <c r="G102" s="23">
        <v>3</v>
      </c>
      <c r="H102" s="23"/>
      <c r="I102" s="23"/>
    </row>
    <row r="103" spans="1:9" ht="16.5">
      <c r="A103" s="38" t="s">
        <v>645</v>
      </c>
      <c r="B103" s="78" t="s">
        <v>187</v>
      </c>
      <c r="C103" s="26" t="s">
        <v>174</v>
      </c>
      <c r="D103" s="26" t="s">
        <v>178</v>
      </c>
      <c r="E103" s="58">
        <f>SUM(F103:I103)</f>
        <v>7</v>
      </c>
      <c r="F103" s="23">
        <v>5</v>
      </c>
      <c r="G103" s="23">
        <v>2</v>
      </c>
      <c r="H103" s="23"/>
      <c r="I103" s="23"/>
    </row>
    <row r="104" spans="1:9" ht="16.5">
      <c r="A104" s="38" t="s">
        <v>645</v>
      </c>
      <c r="B104" s="78" t="s">
        <v>48</v>
      </c>
      <c r="C104" s="35" t="s">
        <v>40</v>
      </c>
      <c r="D104" s="35" t="s">
        <v>39</v>
      </c>
      <c r="E104" s="58">
        <f>SUM(F104:I104)</f>
        <v>7</v>
      </c>
      <c r="F104" s="23">
        <v>5</v>
      </c>
      <c r="G104" s="23">
        <v>2</v>
      </c>
      <c r="H104" s="23"/>
      <c r="I104" s="23"/>
    </row>
    <row r="105" spans="1:9" ht="16.5">
      <c r="A105" s="38" t="s">
        <v>645</v>
      </c>
      <c r="B105" s="78" t="s">
        <v>58</v>
      </c>
      <c r="C105" s="133" t="s">
        <v>57</v>
      </c>
      <c r="D105" s="6" t="s">
        <v>39</v>
      </c>
      <c r="E105" s="58">
        <f>SUM(F105:I105)</f>
        <v>7</v>
      </c>
      <c r="F105" s="62">
        <v>5</v>
      </c>
      <c r="G105" s="23">
        <v>2</v>
      </c>
      <c r="H105" s="23"/>
      <c r="I105" s="23"/>
    </row>
    <row r="106" spans="1:9" ht="16.5">
      <c r="A106" s="38" t="s">
        <v>646</v>
      </c>
      <c r="B106" s="78" t="s">
        <v>124</v>
      </c>
      <c r="C106" s="134" t="s">
        <v>125</v>
      </c>
      <c r="D106" s="37" t="s">
        <v>135</v>
      </c>
      <c r="E106" s="58">
        <f>SUM(F106:I106)</f>
        <v>7</v>
      </c>
      <c r="F106" s="23">
        <v>6</v>
      </c>
      <c r="G106" s="23">
        <v>1</v>
      </c>
      <c r="H106" s="23"/>
      <c r="I106" s="23"/>
    </row>
    <row r="107" spans="1:9" ht="16.5">
      <c r="A107" s="38" t="s">
        <v>647</v>
      </c>
      <c r="B107" s="78" t="s">
        <v>232</v>
      </c>
      <c r="C107" s="134" t="s">
        <v>233</v>
      </c>
      <c r="D107" s="37" t="s">
        <v>238</v>
      </c>
      <c r="E107" s="58">
        <f>SUM(F107:I107)</f>
        <v>7</v>
      </c>
      <c r="F107" s="23">
        <v>7</v>
      </c>
      <c r="G107" s="23">
        <v>0</v>
      </c>
      <c r="H107" s="23"/>
      <c r="I107" s="23"/>
    </row>
    <row r="108" spans="1:9" ht="16.5">
      <c r="A108" s="38" t="s">
        <v>647</v>
      </c>
      <c r="B108" s="78" t="s">
        <v>398</v>
      </c>
      <c r="C108" s="134" t="s">
        <v>389</v>
      </c>
      <c r="D108" s="37" t="s">
        <v>387</v>
      </c>
      <c r="E108" s="58">
        <f>SUM(F108:I108)</f>
        <v>7</v>
      </c>
      <c r="F108" s="23">
        <v>7</v>
      </c>
      <c r="G108" s="23">
        <v>0</v>
      </c>
      <c r="H108" s="23"/>
      <c r="I108" s="23"/>
    </row>
    <row r="109" spans="1:9" ht="16.5">
      <c r="A109" s="38" t="s">
        <v>647</v>
      </c>
      <c r="B109" s="78" t="s">
        <v>401</v>
      </c>
      <c r="C109" s="136" t="s">
        <v>392</v>
      </c>
      <c r="D109" s="37" t="s">
        <v>387</v>
      </c>
      <c r="E109" s="58">
        <f>SUM(F109:I109)</f>
        <v>7</v>
      </c>
      <c r="F109" s="23">
        <v>7</v>
      </c>
      <c r="G109" s="23">
        <v>0</v>
      </c>
      <c r="H109" s="23"/>
      <c r="I109" s="23"/>
    </row>
    <row r="110" spans="1:9" ht="16.5">
      <c r="A110" s="38" t="s">
        <v>648</v>
      </c>
      <c r="B110" s="68" t="s">
        <v>512</v>
      </c>
      <c r="C110" s="162" t="s">
        <v>513</v>
      </c>
      <c r="D110" s="37" t="s">
        <v>511</v>
      </c>
      <c r="E110" s="58">
        <f>SUM(F110:I110)</f>
        <v>6</v>
      </c>
      <c r="F110" s="23">
        <v>0</v>
      </c>
      <c r="G110" s="23">
        <v>6</v>
      </c>
      <c r="H110" s="23"/>
      <c r="I110" s="23"/>
    </row>
    <row r="111" spans="1:9" ht="16.5">
      <c r="A111" s="38" t="s">
        <v>648</v>
      </c>
      <c r="B111" s="78" t="s">
        <v>516</v>
      </c>
      <c r="C111" s="229" t="s">
        <v>517</v>
      </c>
      <c r="D111" s="46" t="s">
        <v>146</v>
      </c>
      <c r="E111" s="58">
        <f>SUM(F111:I111)</f>
        <v>6</v>
      </c>
      <c r="F111" s="23">
        <v>0</v>
      </c>
      <c r="G111" s="23">
        <v>6</v>
      </c>
      <c r="H111" s="23"/>
      <c r="I111" s="23"/>
    </row>
    <row r="112" spans="1:9" ht="16.5">
      <c r="A112" s="38" t="s">
        <v>649</v>
      </c>
      <c r="B112" s="78" t="s">
        <v>150</v>
      </c>
      <c r="C112" s="137" t="s">
        <v>148</v>
      </c>
      <c r="D112" s="46" t="s">
        <v>152</v>
      </c>
      <c r="E112" s="58">
        <f>SUM(F112:I112)</f>
        <v>6</v>
      </c>
      <c r="F112" s="64">
        <v>2</v>
      </c>
      <c r="G112" s="23">
        <v>4</v>
      </c>
      <c r="H112" s="23"/>
      <c r="I112" s="23"/>
    </row>
    <row r="113" spans="1:9" ht="16.5">
      <c r="A113" s="38" t="s">
        <v>650</v>
      </c>
      <c r="B113" s="78" t="s">
        <v>109</v>
      </c>
      <c r="C113" s="163" t="s">
        <v>100</v>
      </c>
      <c r="D113" s="37" t="s">
        <v>96</v>
      </c>
      <c r="E113" s="58">
        <f>SUM(F113:I113)</f>
        <v>6</v>
      </c>
      <c r="F113" s="80">
        <v>3</v>
      </c>
      <c r="G113" s="23">
        <v>3</v>
      </c>
      <c r="H113" s="23"/>
      <c r="I113" s="23"/>
    </row>
    <row r="114" spans="1:9" ht="16.5">
      <c r="A114" s="38" t="s">
        <v>650</v>
      </c>
      <c r="B114" s="78" t="s">
        <v>37</v>
      </c>
      <c r="C114" s="154" t="s">
        <v>36</v>
      </c>
      <c r="D114" s="37" t="s">
        <v>39</v>
      </c>
      <c r="E114" s="58">
        <f>SUM(F114:I114)</f>
        <v>6</v>
      </c>
      <c r="F114" s="80">
        <v>3</v>
      </c>
      <c r="G114" s="23">
        <v>3</v>
      </c>
      <c r="H114" s="23"/>
      <c r="I114" s="23"/>
    </row>
    <row r="115" spans="1:9" ht="16.5">
      <c r="A115" s="38" t="s">
        <v>650</v>
      </c>
      <c r="B115" s="78" t="s">
        <v>256</v>
      </c>
      <c r="C115" s="137" t="s">
        <v>253</v>
      </c>
      <c r="D115" s="230" t="s">
        <v>252</v>
      </c>
      <c r="E115" s="58">
        <f>SUM(F115:I115)</f>
        <v>6</v>
      </c>
      <c r="F115" s="64">
        <v>3</v>
      </c>
      <c r="G115" s="23">
        <v>3</v>
      </c>
      <c r="H115" s="23"/>
      <c r="I115" s="23"/>
    </row>
    <row r="116" spans="1:9" ht="16.5">
      <c r="A116" s="38" t="s">
        <v>650</v>
      </c>
      <c r="B116" s="78" t="s">
        <v>343</v>
      </c>
      <c r="C116" s="6" t="s">
        <v>333</v>
      </c>
      <c r="D116" s="6" t="s">
        <v>334</v>
      </c>
      <c r="E116" s="58">
        <f>SUM(F116:I116)</f>
        <v>6</v>
      </c>
      <c r="F116" s="61">
        <v>3</v>
      </c>
      <c r="G116" s="23">
        <v>3</v>
      </c>
      <c r="H116" s="23"/>
      <c r="I116" s="23"/>
    </row>
    <row r="117" spans="1:9" ht="16.5">
      <c r="A117" s="38" t="s">
        <v>581</v>
      </c>
      <c r="B117" s="78" t="s">
        <v>269</v>
      </c>
      <c r="C117" s="6" t="s">
        <v>134</v>
      </c>
      <c r="D117" s="6" t="s">
        <v>135</v>
      </c>
      <c r="E117" s="58">
        <f>SUM(F117:I117)</f>
        <v>6</v>
      </c>
      <c r="F117" s="23">
        <v>4</v>
      </c>
      <c r="G117" s="23">
        <v>2</v>
      </c>
      <c r="H117" s="23"/>
      <c r="I117" s="23"/>
    </row>
    <row r="118" spans="1:9" ht="16.5">
      <c r="A118" s="38" t="s">
        <v>582</v>
      </c>
      <c r="B118" s="78" t="s">
        <v>116</v>
      </c>
      <c r="C118" s="6" t="s">
        <v>117</v>
      </c>
      <c r="D118" s="6" t="s">
        <v>135</v>
      </c>
      <c r="E118" s="58">
        <f>SUM(F118:I118)</f>
        <v>6</v>
      </c>
      <c r="F118" s="62">
        <v>5</v>
      </c>
      <c r="G118" s="23">
        <v>1</v>
      </c>
      <c r="H118" s="23"/>
      <c r="I118" s="23"/>
    </row>
    <row r="119" spans="1:9" ht="16.5">
      <c r="A119" s="38" t="s">
        <v>651</v>
      </c>
      <c r="B119" s="78" t="s">
        <v>380</v>
      </c>
      <c r="C119" s="6" t="s">
        <v>376</v>
      </c>
      <c r="D119" s="6" t="s">
        <v>310</v>
      </c>
      <c r="E119" s="58">
        <f>SUM(F119:I119)</f>
        <v>6</v>
      </c>
      <c r="F119" s="23">
        <v>6</v>
      </c>
      <c r="G119" s="23">
        <v>0</v>
      </c>
      <c r="H119" s="23"/>
      <c r="I119" s="23"/>
    </row>
    <row r="120" spans="1:9" ht="16.5">
      <c r="A120" s="38" t="s">
        <v>651</v>
      </c>
      <c r="B120" s="78" t="s">
        <v>212</v>
      </c>
      <c r="C120" s="39" t="s">
        <v>221</v>
      </c>
      <c r="D120" s="39" t="s">
        <v>238</v>
      </c>
      <c r="E120" s="58">
        <f>SUM(F120:I120)</f>
        <v>6</v>
      </c>
      <c r="F120" s="23">
        <v>6</v>
      </c>
      <c r="G120" s="23">
        <v>0</v>
      </c>
      <c r="H120" s="23"/>
      <c r="I120" s="23"/>
    </row>
    <row r="121" spans="1:9" ht="16.5">
      <c r="A121" s="38" t="s">
        <v>651</v>
      </c>
      <c r="B121" s="78" t="s">
        <v>234</v>
      </c>
      <c r="C121" s="35" t="s">
        <v>235</v>
      </c>
      <c r="D121" s="35" t="s">
        <v>238</v>
      </c>
      <c r="E121" s="58">
        <f>SUM(F121:I121)</f>
        <v>6</v>
      </c>
      <c r="F121" s="23">
        <v>6</v>
      </c>
      <c r="G121" s="23">
        <v>0</v>
      </c>
      <c r="H121" s="23"/>
      <c r="I121" s="23"/>
    </row>
    <row r="122" spans="1:9" ht="16.5">
      <c r="A122" s="38" t="s">
        <v>651</v>
      </c>
      <c r="B122" s="78" t="s">
        <v>284</v>
      </c>
      <c r="C122" s="35" t="s">
        <v>285</v>
      </c>
      <c r="D122" s="35" t="s">
        <v>275</v>
      </c>
      <c r="E122" s="58">
        <f>SUM(F122:I122)</f>
        <v>6</v>
      </c>
      <c r="F122" s="23">
        <v>6</v>
      </c>
      <c r="G122" s="23">
        <v>0</v>
      </c>
      <c r="H122" s="23"/>
      <c r="I122" s="23"/>
    </row>
    <row r="123" spans="1:9" ht="16.5">
      <c r="A123" s="38" t="s">
        <v>651</v>
      </c>
      <c r="B123" s="78" t="s">
        <v>306</v>
      </c>
      <c r="C123" s="6" t="s">
        <v>307</v>
      </c>
      <c r="D123" s="6" t="s">
        <v>308</v>
      </c>
      <c r="E123" s="58">
        <f>SUM(F123:I123)</f>
        <v>6</v>
      </c>
      <c r="F123" s="61">
        <v>6</v>
      </c>
      <c r="G123" s="23">
        <v>0</v>
      </c>
      <c r="H123" s="23"/>
      <c r="I123" s="23"/>
    </row>
    <row r="124" spans="1:9" ht="16.5">
      <c r="A124" s="38" t="s">
        <v>651</v>
      </c>
      <c r="B124" s="78" t="s">
        <v>50</v>
      </c>
      <c r="C124" s="35" t="s">
        <v>41</v>
      </c>
      <c r="D124" s="35" t="s">
        <v>39</v>
      </c>
      <c r="E124" s="58">
        <f>SUM(F124:I124)</f>
        <v>6</v>
      </c>
      <c r="F124" s="23">
        <v>6</v>
      </c>
      <c r="G124" s="23">
        <v>0</v>
      </c>
      <c r="H124" s="23"/>
      <c r="I124" s="23"/>
    </row>
    <row r="125" spans="1:9" ht="16.5">
      <c r="A125" s="38" t="s">
        <v>651</v>
      </c>
      <c r="B125" s="78" t="s">
        <v>161</v>
      </c>
      <c r="C125" s="39" t="s">
        <v>162</v>
      </c>
      <c r="D125" s="39" t="s">
        <v>165</v>
      </c>
      <c r="E125" s="58">
        <f>SUM(F125:I125)</f>
        <v>6</v>
      </c>
      <c r="F125" s="23">
        <v>6</v>
      </c>
      <c r="G125" s="23">
        <v>0</v>
      </c>
      <c r="H125" s="23"/>
      <c r="I125" s="23"/>
    </row>
    <row r="126" spans="1:9" ht="16.5">
      <c r="A126" s="38" t="s">
        <v>651</v>
      </c>
      <c r="B126" s="78" t="s">
        <v>370</v>
      </c>
      <c r="C126" s="6" t="s">
        <v>363</v>
      </c>
      <c r="D126" s="6" t="s">
        <v>362</v>
      </c>
      <c r="E126" s="58">
        <f>SUM(F126:I126)</f>
        <v>6</v>
      </c>
      <c r="F126" s="61">
        <v>6</v>
      </c>
      <c r="G126" s="23">
        <v>0</v>
      </c>
      <c r="H126" s="23"/>
      <c r="I126" s="23"/>
    </row>
    <row r="127" spans="1:9" ht="16.5">
      <c r="A127" s="38" t="s">
        <v>651</v>
      </c>
      <c r="B127" s="78" t="s">
        <v>74</v>
      </c>
      <c r="C127" s="40" t="s">
        <v>63</v>
      </c>
      <c r="D127" s="35" t="s">
        <v>70</v>
      </c>
      <c r="E127" s="58">
        <f>SUM(F127:I127)</f>
        <v>6</v>
      </c>
      <c r="F127" s="23">
        <v>6</v>
      </c>
      <c r="G127" s="23">
        <v>0</v>
      </c>
      <c r="H127" s="23"/>
      <c r="I127" s="23"/>
    </row>
    <row r="128" spans="1:9" ht="16.5">
      <c r="A128" s="38" t="s">
        <v>651</v>
      </c>
      <c r="B128" s="78" t="s">
        <v>243</v>
      </c>
      <c r="C128" s="6" t="s">
        <v>244</v>
      </c>
      <c r="D128" s="42" t="s">
        <v>245</v>
      </c>
      <c r="E128" s="58">
        <f>SUM(F128:I128)</f>
        <v>6</v>
      </c>
      <c r="F128" s="62">
        <v>6</v>
      </c>
      <c r="G128" s="23">
        <v>0</v>
      </c>
      <c r="H128" s="23"/>
      <c r="I128" s="23"/>
    </row>
    <row r="129" spans="1:9" ht="16.5">
      <c r="A129" s="38" t="s">
        <v>651</v>
      </c>
      <c r="B129" s="78" t="s">
        <v>200</v>
      </c>
      <c r="C129" s="35" t="s">
        <v>201</v>
      </c>
      <c r="D129" s="35" t="s">
        <v>204</v>
      </c>
      <c r="E129" s="58">
        <f>SUM(F129:I129)</f>
        <v>6</v>
      </c>
      <c r="F129" s="23">
        <v>6</v>
      </c>
      <c r="G129" s="23">
        <v>0</v>
      </c>
      <c r="H129" s="23"/>
      <c r="I129" s="23"/>
    </row>
    <row r="130" spans="1:9" ht="16.5">
      <c r="A130" s="38" t="s">
        <v>652</v>
      </c>
      <c r="B130" s="78" t="s">
        <v>531</v>
      </c>
      <c r="C130" s="42" t="s">
        <v>532</v>
      </c>
      <c r="D130" s="6" t="s">
        <v>275</v>
      </c>
      <c r="E130" s="58">
        <f>SUM(F130:I130)</f>
        <v>5</v>
      </c>
      <c r="F130" s="61">
        <v>0</v>
      </c>
      <c r="G130" s="23">
        <v>5</v>
      </c>
      <c r="H130" s="23"/>
      <c r="I130" s="23"/>
    </row>
    <row r="131" spans="1:9" ht="16.5">
      <c r="A131" s="38" t="s">
        <v>653</v>
      </c>
      <c r="B131" s="78" t="s">
        <v>222</v>
      </c>
      <c r="C131" s="35" t="s">
        <v>223</v>
      </c>
      <c r="D131" s="35" t="s">
        <v>238</v>
      </c>
      <c r="E131" s="58">
        <f>SUM(F131:I131)</f>
        <v>5</v>
      </c>
      <c r="F131" s="23">
        <v>2</v>
      </c>
      <c r="G131" s="23">
        <v>3</v>
      </c>
      <c r="H131" s="23"/>
      <c r="I131" s="23"/>
    </row>
    <row r="132" spans="1:9" ht="16.5">
      <c r="A132" s="38" t="s">
        <v>653</v>
      </c>
      <c r="B132" s="78" t="s">
        <v>396</v>
      </c>
      <c r="C132" s="39" t="s">
        <v>386</v>
      </c>
      <c r="D132" s="39" t="s">
        <v>387</v>
      </c>
      <c r="E132" s="58">
        <f>SUM(F132:I132)</f>
        <v>5</v>
      </c>
      <c r="F132" s="23">
        <v>2</v>
      </c>
      <c r="G132" s="23">
        <v>3</v>
      </c>
      <c r="H132" s="23"/>
      <c r="I132" s="23"/>
    </row>
    <row r="133" spans="1:9" ht="16.5">
      <c r="A133" s="38" t="s">
        <v>654</v>
      </c>
      <c r="B133" s="78" t="s">
        <v>185</v>
      </c>
      <c r="C133" s="6" t="s">
        <v>172</v>
      </c>
      <c r="D133" s="6" t="s">
        <v>178</v>
      </c>
      <c r="E133" s="58">
        <f>SUM(F133:I133)</f>
        <v>5</v>
      </c>
      <c r="F133" s="62">
        <v>3</v>
      </c>
      <c r="G133" s="23">
        <v>2</v>
      </c>
      <c r="H133" s="23"/>
      <c r="I133" s="23"/>
    </row>
    <row r="134" spans="1:9" ht="16.5">
      <c r="A134" s="38" t="s">
        <v>654</v>
      </c>
      <c r="B134" s="78" t="s">
        <v>155</v>
      </c>
      <c r="C134" s="6" t="s">
        <v>156</v>
      </c>
      <c r="D134" s="6" t="s">
        <v>165</v>
      </c>
      <c r="E134" s="58">
        <f>SUM(F134:I134)</f>
        <v>5</v>
      </c>
      <c r="F134" s="61">
        <v>3</v>
      </c>
      <c r="G134" s="23">
        <v>2</v>
      </c>
      <c r="H134" s="23"/>
      <c r="I134" s="23"/>
    </row>
    <row r="135" spans="1:9" ht="16.5">
      <c r="A135" s="38" t="s">
        <v>655</v>
      </c>
      <c r="B135" s="78" t="s">
        <v>108</v>
      </c>
      <c r="C135" s="35" t="s">
        <v>99</v>
      </c>
      <c r="D135" s="35" t="s">
        <v>96</v>
      </c>
      <c r="E135" s="58">
        <f>SUM(F135:I135)</f>
        <v>5</v>
      </c>
      <c r="F135" s="23">
        <v>4</v>
      </c>
      <c r="G135" s="23">
        <v>1</v>
      </c>
      <c r="H135" s="23"/>
      <c r="I135" s="23"/>
    </row>
    <row r="136" spans="1:9" ht="16.5">
      <c r="A136" s="38" t="s">
        <v>655</v>
      </c>
      <c r="B136" s="78" t="s">
        <v>55</v>
      </c>
      <c r="C136" s="6" t="s">
        <v>46</v>
      </c>
      <c r="D136" s="6" t="s">
        <v>39</v>
      </c>
      <c r="E136" s="58">
        <f>SUM(F136:I136)</f>
        <v>5</v>
      </c>
      <c r="F136" s="62">
        <v>4</v>
      </c>
      <c r="G136" s="23">
        <v>1</v>
      </c>
      <c r="H136" s="23"/>
      <c r="I136" s="23"/>
    </row>
    <row r="137" spans="1:9" ht="16.5">
      <c r="A137" s="38" t="s">
        <v>655</v>
      </c>
      <c r="B137" s="78" t="s">
        <v>344</v>
      </c>
      <c r="C137" s="35" t="s">
        <v>335</v>
      </c>
      <c r="D137" s="35" t="s">
        <v>334</v>
      </c>
      <c r="E137" s="58">
        <f>SUM(F137:I137)</f>
        <v>5</v>
      </c>
      <c r="F137" s="23">
        <v>4</v>
      </c>
      <c r="G137" s="23">
        <v>1</v>
      </c>
      <c r="H137" s="23"/>
      <c r="I137" s="23"/>
    </row>
    <row r="138" spans="1:9" ht="16.5">
      <c r="A138" s="38" t="s">
        <v>656</v>
      </c>
      <c r="B138" s="78" t="s">
        <v>276</v>
      </c>
      <c r="C138" s="6" t="s">
        <v>277</v>
      </c>
      <c r="D138" s="6" t="s">
        <v>275</v>
      </c>
      <c r="E138" s="58">
        <f>SUM(F138:I138)</f>
        <v>5</v>
      </c>
      <c r="F138" s="61">
        <v>5</v>
      </c>
      <c r="G138" s="23">
        <v>0</v>
      </c>
      <c r="H138" s="23"/>
      <c r="I138" s="23"/>
    </row>
    <row r="139" spans="1:9" ht="16.5">
      <c r="A139" s="38" t="s">
        <v>656</v>
      </c>
      <c r="B139" s="78" t="s">
        <v>294</v>
      </c>
      <c r="C139" s="35" t="s">
        <v>295</v>
      </c>
      <c r="D139" s="35" t="s">
        <v>275</v>
      </c>
      <c r="E139" s="58">
        <f>SUM(F139:I139)</f>
        <v>5</v>
      </c>
      <c r="F139" s="23">
        <v>5</v>
      </c>
      <c r="G139" s="23">
        <v>0</v>
      </c>
      <c r="H139" s="23"/>
      <c r="I139" s="23"/>
    </row>
    <row r="140" spans="1:9" ht="16.5">
      <c r="A140" s="38" t="s">
        <v>656</v>
      </c>
      <c r="B140" s="78" t="s">
        <v>302</v>
      </c>
      <c r="C140" s="35" t="s">
        <v>303</v>
      </c>
      <c r="D140" s="35" t="s">
        <v>275</v>
      </c>
      <c r="E140" s="58">
        <f>SUM(F140:I140)</f>
        <v>5</v>
      </c>
      <c r="F140" s="23">
        <v>5</v>
      </c>
      <c r="G140" s="23">
        <v>0</v>
      </c>
      <c r="H140" s="23"/>
      <c r="I140" s="23"/>
    </row>
    <row r="141" spans="1:9" ht="16.5">
      <c r="A141" s="38" t="s">
        <v>656</v>
      </c>
      <c r="B141" s="78" t="s">
        <v>56</v>
      </c>
      <c r="C141" s="35" t="s">
        <v>47</v>
      </c>
      <c r="D141" s="35" t="s">
        <v>39</v>
      </c>
      <c r="E141" s="58">
        <f>SUM(F141:I141)</f>
        <v>5</v>
      </c>
      <c r="F141" s="23">
        <v>5</v>
      </c>
      <c r="G141" s="23">
        <v>0</v>
      </c>
      <c r="H141" s="23"/>
      <c r="I141" s="23"/>
    </row>
    <row r="142" spans="1:9" ht="16.5">
      <c r="A142" s="38" t="s">
        <v>656</v>
      </c>
      <c r="B142" s="78" t="s">
        <v>369</v>
      </c>
      <c r="C142" s="6" t="s">
        <v>361</v>
      </c>
      <c r="D142" s="6" t="s">
        <v>362</v>
      </c>
      <c r="E142" s="58">
        <f>SUM(F142:I142)</f>
        <v>5</v>
      </c>
      <c r="F142" s="61">
        <v>5</v>
      </c>
      <c r="G142" s="23">
        <v>0</v>
      </c>
      <c r="H142" s="23"/>
      <c r="I142" s="23"/>
    </row>
    <row r="143" spans="1:9" ht="16.5">
      <c r="A143" s="38" t="s">
        <v>656</v>
      </c>
      <c r="B143" s="78" t="s">
        <v>374</v>
      </c>
      <c r="C143" s="35" t="s">
        <v>367</v>
      </c>
      <c r="D143" s="35" t="s">
        <v>362</v>
      </c>
      <c r="E143" s="58">
        <f>SUM(F143:I143)</f>
        <v>5</v>
      </c>
      <c r="F143" s="23">
        <v>5</v>
      </c>
      <c r="G143" s="23">
        <v>0</v>
      </c>
      <c r="H143" s="23"/>
      <c r="I143" s="23"/>
    </row>
    <row r="144" spans="1:9" ht="16.5">
      <c r="A144" s="38" t="s">
        <v>656</v>
      </c>
      <c r="B144" s="78" t="s">
        <v>347</v>
      </c>
      <c r="C144" s="35" t="s">
        <v>338</v>
      </c>
      <c r="D144" s="35" t="s">
        <v>334</v>
      </c>
      <c r="E144" s="58">
        <f>SUM(F144:I144)</f>
        <v>5</v>
      </c>
      <c r="F144" s="23">
        <v>5</v>
      </c>
      <c r="G144" s="23">
        <v>0</v>
      </c>
      <c r="H144" s="23"/>
      <c r="I144" s="23"/>
    </row>
    <row r="145" spans="1:9" ht="16.5">
      <c r="A145" s="38" t="s">
        <v>656</v>
      </c>
      <c r="B145" s="78" t="s">
        <v>349</v>
      </c>
      <c r="C145" s="35" t="s">
        <v>340</v>
      </c>
      <c r="D145" s="35" t="s">
        <v>341</v>
      </c>
      <c r="E145" s="58">
        <f>SUM(F145:I145)</f>
        <v>5</v>
      </c>
      <c r="F145" s="23">
        <v>5</v>
      </c>
      <c r="G145" s="23">
        <v>0</v>
      </c>
      <c r="H145" s="23"/>
      <c r="I145" s="23"/>
    </row>
    <row r="146" spans="1:9" ht="16.5">
      <c r="A146" s="38" t="s">
        <v>657</v>
      </c>
      <c r="B146" s="78" t="s">
        <v>534</v>
      </c>
      <c r="C146" s="35" t="s">
        <v>533</v>
      </c>
      <c r="D146" s="35" t="s">
        <v>310</v>
      </c>
      <c r="E146" s="58">
        <f>SUM(F146:I146)</f>
        <v>4</v>
      </c>
      <c r="F146" s="23">
        <v>0</v>
      </c>
      <c r="G146" s="23">
        <v>4</v>
      </c>
      <c r="H146" s="23"/>
      <c r="I146" s="23"/>
    </row>
    <row r="147" spans="1:9" ht="16.5">
      <c r="A147" s="38" t="s">
        <v>657</v>
      </c>
      <c r="B147" s="78" t="s">
        <v>451</v>
      </c>
      <c r="C147" s="35" t="s">
        <v>447</v>
      </c>
      <c r="D147" s="35" t="s">
        <v>96</v>
      </c>
      <c r="E147" s="58">
        <f>SUM(F147:I147)</f>
        <v>4</v>
      </c>
      <c r="F147" s="23">
        <v>0</v>
      </c>
      <c r="G147" s="23">
        <v>4</v>
      </c>
      <c r="H147" s="23"/>
      <c r="I147" s="23"/>
    </row>
    <row r="148" spans="1:9" ht="16.5">
      <c r="A148" s="38" t="s">
        <v>657</v>
      </c>
      <c r="B148" s="78" t="s">
        <v>537</v>
      </c>
      <c r="C148" s="42" t="s">
        <v>535</v>
      </c>
      <c r="D148" s="6" t="s">
        <v>355</v>
      </c>
      <c r="E148" s="58">
        <f>SUM(F148:I148)</f>
        <v>4</v>
      </c>
      <c r="F148" s="62">
        <v>0</v>
      </c>
      <c r="G148" s="23">
        <v>4</v>
      </c>
      <c r="H148" s="23"/>
      <c r="I148" s="23"/>
    </row>
    <row r="149" spans="1:9" ht="16.5">
      <c r="A149" s="38" t="s">
        <v>658</v>
      </c>
      <c r="B149" s="78" t="s">
        <v>142</v>
      </c>
      <c r="C149" s="6" t="s">
        <v>143</v>
      </c>
      <c r="D149" s="6" t="s">
        <v>146</v>
      </c>
      <c r="E149" s="58">
        <f>SUM(F149:I149)</f>
        <v>4</v>
      </c>
      <c r="F149" s="62">
        <v>1</v>
      </c>
      <c r="G149" s="23">
        <v>3</v>
      </c>
      <c r="H149" s="23"/>
      <c r="I149" s="23"/>
    </row>
    <row r="150" spans="1:9" ht="16.5">
      <c r="A150" s="38" t="s">
        <v>659</v>
      </c>
      <c r="B150" s="78" t="s">
        <v>52</v>
      </c>
      <c r="C150" s="35" t="s">
        <v>444</v>
      </c>
      <c r="D150" s="35" t="s">
        <v>39</v>
      </c>
      <c r="E150" s="58">
        <f>SUM(F150:I150)</f>
        <v>4</v>
      </c>
      <c r="F150" s="23">
        <v>3</v>
      </c>
      <c r="G150" s="23">
        <v>1</v>
      </c>
      <c r="H150" s="23"/>
      <c r="I150" s="23"/>
    </row>
    <row r="151" spans="1:9" ht="16.5">
      <c r="A151" s="38" t="s">
        <v>659</v>
      </c>
      <c r="B151" s="78" t="s">
        <v>78</v>
      </c>
      <c r="C151" s="6" t="s">
        <v>67</v>
      </c>
      <c r="D151" s="6" t="s">
        <v>70</v>
      </c>
      <c r="E151" s="58">
        <f>SUM(F151:I151)</f>
        <v>4</v>
      </c>
      <c r="F151" s="62">
        <v>3</v>
      </c>
      <c r="G151" s="23">
        <v>1</v>
      </c>
      <c r="H151" s="23"/>
      <c r="I151" s="23"/>
    </row>
    <row r="152" spans="1:9" ht="16.5">
      <c r="A152" s="38" t="s">
        <v>659</v>
      </c>
      <c r="B152" s="78" t="s">
        <v>80</v>
      </c>
      <c r="C152" s="35" t="s">
        <v>69</v>
      </c>
      <c r="D152" s="35" t="s">
        <v>70</v>
      </c>
      <c r="E152" s="58">
        <f>SUM(F152:I152)</f>
        <v>4</v>
      </c>
      <c r="F152" s="23">
        <v>3</v>
      </c>
      <c r="G152" s="23">
        <v>1</v>
      </c>
      <c r="H152" s="23"/>
      <c r="I152" s="23"/>
    </row>
    <row r="153" spans="1:9" ht="16.5">
      <c r="A153" s="38" t="s">
        <v>660</v>
      </c>
      <c r="B153" s="78" t="s">
        <v>114</v>
      </c>
      <c r="C153" s="35" t="s">
        <v>115</v>
      </c>
      <c r="D153" s="35" t="s">
        <v>135</v>
      </c>
      <c r="E153" s="58">
        <f>SUM(F153:I153)</f>
        <v>4</v>
      </c>
      <c r="F153" s="23">
        <v>4</v>
      </c>
      <c r="G153" s="23">
        <v>0</v>
      </c>
      <c r="H153" s="23"/>
      <c r="I153" s="23"/>
    </row>
    <row r="154" spans="1:9" ht="16.5">
      <c r="A154" s="38" t="s">
        <v>660</v>
      </c>
      <c r="B154" s="78" t="s">
        <v>105</v>
      </c>
      <c r="C154" s="6" t="s">
        <v>95</v>
      </c>
      <c r="D154" s="6" t="s">
        <v>96</v>
      </c>
      <c r="E154" s="58">
        <f>SUM(F154:I154)</f>
        <v>4</v>
      </c>
      <c r="F154" s="62">
        <v>4</v>
      </c>
      <c r="G154" s="23">
        <v>0</v>
      </c>
      <c r="H154" s="23"/>
      <c r="I154" s="23"/>
    </row>
    <row r="155" spans="1:9" ht="16.5">
      <c r="A155" s="38" t="s">
        <v>660</v>
      </c>
      <c r="B155" s="78" t="s">
        <v>397</v>
      </c>
      <c r="C155" s="35" t="s">
        <v>388</v>
      </c>
      <c r="D155" s="35" t="s">
        <v>387</v>
      </c>
      <c r="E155" s="58">
        <f>SUM(F155:I155)</f>
        <v>4</v>
      </c>
      <c r="F155" s="23">
        <v>4</v>
      </c>
      <c r="G155" s="23">
        <v>0</v>
      </c>
      <c r="H155" s="23"/>
      <c r="I155" s="23"/>
    </row>
    <row r="156" spans="1:9" ht="16.5">
      <c r="A156" s="38" t="s">
        <v>660</v>
      </c>
      <c r="B156" s="78" t="s">
        <v>403</v>
      </c>
      <c r="C156" s="35" t="s">
        <v>394</v>
      </c>
      <c r="D156" s="35" t="s">
        <v>387</v>
      </c>
      <c r="E156" s="58">
        <f>SUM(F156:I156)</f>
        <v>4</v>
      </c>
      <c r="F156" s="23">
        <v>4</v>
      </c>
      <c r="G156" s="23">
        <v>0</v>
      </c>
      <c r="H156" s="23"/>
      <c r="I156" s="23"/>
    </row>
    <row r="157" spans="1:9" ht="16.5">
      <c r="A157" s="38" t="s">
        <v>660</v>
      </c>
      <c r="B157" s="78" t="s">
        <v>315</v>
      </c>
      <c r="C157" s="6" t="s">
        <v>316</v>
      </c>
      <c r="D157" s="6" t="s">
        <v>314</v>
      </c>
      <c r="E157" s="58">
        <f>SUM(F157:I157)</f>
        <v>4</v>
      </c>
      <c r="F157" s="62">
        <v>4</v>
      </c>
      <c r="G157" s="23">
        <v>0</v>
      </c>
      <c r="H157" s="23"/>
      <c r="I157" s="23"/>
    </row>
    <row r="158" spans="1:9" ht="16.5">
      <c r="A158" s="38" t="s">
        <v>660</v>
      </c>
      <c r="B158" s="78" t="s">
        <v>360</v>
      </c>
      <c r="C158" s="6" t="s">
        <v>357</v>
      </c>
      <c r="D158" s="6" t="s">
        <v>355</v>
      </c>
      <c r="E158" s="58">
        <f>SUM(F158:I158)</f>
        <v>4</v>
      </c>
      <c r="F158" s="62">
        <v>4</v>
      </c>
      <c r="G158" s="23">
        <v>0</v>
      </c>
      <c r="H158" s="23"/>
      <c r="I158" s="23"/>
    </row>
    <row r="159" spans="1:9" ht="16.5">
      <c r="A159" s="38" t="s">
        <v>660</v>
      </c>
      <c r="B159" s="78" t="s">
        <v>76</v>
      </c>
      <c r="C159" s="6" t="s">
        <v>65</v>
      </c>
      <c r="D159" s="6" t="s">
        <v>70</v>
      </c>
      <c r="E159" s="58">
        <f>SUM(F159:I159)</f>
        <v>4</v>
      </c>
      <c r="F159" s="61">
        <v>4</v>
      </c>
      <c r="G159" s="23">
        <v>0</v>
      </c>
      <c r="H159" s="23"/>
      <c r="I159" s="23"/>
    </row>
    <row r="160" spans="1:9" ht="16.5">
      <c r="A160" s="38" t="s">
        <v>660</v>
      </c>
      <c r="B160" s="78" t="s">
        <v>348</v>
      </c>
      <c r="C160" s="6" t="s">
        <v>339</v>
      </c>
      <c r="D160" s="6" t="s">
        <v>334</v>
      </c>
      <c r="E160" s="58">
        <f>SUM(F160:I160)</f>
        <v>4</v>
      </c>
      <c r="F160" s="62">
        <v>4</v>
      </c>
      <c r="G160" s="23">
        <v>0</v>
      </c>
      <c r="H160" s="23"/>
      <c r="I160" s="23"/>
    </row>
    <row r="161" spans="1:9" ht="16.5">
      <c r="A161" s="38" t="s">
        <v>660</v>
      </c>
      <c r="B161" s="78" t="s">
        <v>209</v>
      </c>
      <c r="C161" s="26" t="s">
        <v>205</v>
      </c>
      <c r="D161" s="26" t="s">
        <v>208</v>
      </c>
      <c r="E161" s="58">
        <f>SUM(F161:I161)</f>
        <v>4</v>
      </c>
      <c r="F161" s="23">
        <v>4</v>
      </c>
      <c r="G161" s="23">
        <v>0</v>
      </c>
      <c r="H161" s="23"/>
      <c r="I161" s="23"/>
    </row>
    <row r="162" spans="1:9" ht="16.5">
      <c r="A162" s="38" t="s">
        <v>660</v>
      </c>
      <c r="B162" s="78" t="s">
        <v>210</v>
      </c>
      <c r="C162" s="6" t="s">
        <v>206</v>
      </c>
      <c r="D162" s="6" t="s">
        <v>208</v>
      </c>
      <c r="E162" s="58">
        <f>SUM(F162:I162)</f>
        <v>4</v>
      </c>
      <c r="F162" s="62">
        <v>4</v>
      </c>
      <c r="G162" s="23">
        <v>0</v>
      </c>
      <c r="H162" s="23"/>
      <c r="I162" s="23"/>
    </row>
    <row r="163" spans="1:9" ht="16.5">
      <c r="A163" s="38" t="s">
        <v>606</v>
      </c>
      <c r="B163" s="78" t="s">
        <v>522</v>
      </c>
      <c r="C163" s="6" t="s">
        <v>519</v>
      </c>
      <c r="D163" s="6" t="s">
        <v>178</v>
      </c>
      <c r="E163" s="58">
        <f>SUM(F163:I163)</f>
        <v>3</v>
      </c>
      <c r="F163" s="61">
        <v>0</v>
      </c>
      <c r="G163" s="23">
        <v>3</v>
      </c>
      <c r="H163" s="23"/>
      <c r="I163" s="23"/>
    </row>
    <row r="164" spans="1:9" ht="16.5">
      <c r="A164" s="38" t="s">
        <v>606</v>
      </c>
      <c r="B164" s="78" t="s">
        <v>523</v>
      </c>
      <c r="C164" s="6" t="s">
        <v>520</v>
      </c>
      <c r="D164" s="6" t="s">
        <v>178</v>
      </c>
      <c r="E164" s="58">
        <f>SUM(F164:I164)</f>
        <v>3</v>
      </c>
      <c r="F164" s="61">
        <v>0</v>
      </c>
      <c r="G164" s="23">
        <v>3</v>
      </c>
      <c r="H164" s="23"/>
      <c r="I164" s="23"/>
    </row>
    <row r="165" spans="1:9" ht="16.5">
      <c r="A165" s="38" t="s">
        <v>606</v>
      </c>
      <c r="B165" s="78" t="s">
        <v>446</v>
      </c>
      <c r="C165" s="42" t="s">
        <v>439</v>
      </c>
      <c r="D165" s="6" t="s">
        <v>39</v>
      </c>
      <c r="E165" s="58">
        <f>SUM(F165:I165)</f>
        <v>3</v>
      </c>
      <c r="F165" s="62">
        <v>0</v>
      </c>
      <c r="G165" s="23">
        <v>3</v>
      </c>
      <c r="H165" s="23"/>
      <c r="I165" s="23"/>
    </row>
    <row r="166" spans="1:9" ht="16.5">
      <c r="A166" s="38" t="s">
        <v>585</v>
      </c>
      <c r="B166" s="78" t="s">
        <v>304</v>
      </c>
      <c r="C166" s="6" t="s">
        <v>305</v>
      </c>
      <c r="D166" s="6" t="s">
        <v>275</v>
      </c>
      <c r="E166" s="58">
        <f>SUM(F166:I166)</f>
        <v>3</v>
      </c>
      <c r="F166" s="61">
        <v>2</v>
      </c>
      <c r="G166" s="23">
        <v>1</v>
      </c>
      <c r="H166" s="23"/>
      <c r="I166" s="23"/>
    </row>
    <row r="167" spans="1:9" ht="16.5">
      <c r="A167" s="38" t="s">
        <v>607</v>
      </c>
      <c r="B167" s="78" t="s">
        <v>309</v>
      </c>
      <c r="C167" s="35" t="s">
        <v>311</v>
      </c>
      <c r="D167" s="35" t="s">
        <v>310</v>
      </c>
      <c r="E167" s="58">
        <f>SUM(F167:I167)</f>
        <v>3</v>
      </c>
      <c r="F167" s="23">
        <v>3</v>
      </c>
      <c r="G167" s="23">
        <v>0</v>
      </c>
      <c r="H167" s="23"/>
      <c r="I167" s="23"/>
    </row>
    <row r="168" spans="1:9" ht="16.5">
      <c r="A168" s="38" t="s">
        <v>607</v>
      </c>
      <c r="B168" s="78" t="s">
        <v>128</v>
      </c>
      <c r="C168" s="6" t="s">
        <v>129</v>
      </c>
      <c r="D168" s="6" t="s">
        <v>135</v>
      </c>
      <c r="E168" s="58">
        <f>SUM(F168:I168)</f>
        <v>3</v>
      </c>
      <c r="F168" s="23">
        <v>3</v>
      </c>
      <c r="G168" s="23">
        <v>0</v>
      </c>
      <c r="H168" s="23"/>
      <c r="I168" s="23"/>
    </row>
    <row r="169" spans="1:9" ht="16.5">
      <c r="A169" s="38" t="s">
        <v>607</v>
      </c>
      <c r="B169" s="78" t="s">
        <v>130</v>
      </c>
      <c r="C169" s="6" t="s">
        <v>131</v>
      </c>
      <c r="D169" s="6" t="s">
        <v>135</v>
      </c>
      <c r="E169" s="58">
        <f>SUM(F169:I169)</f>
        <v>3</v>
      </c>
      <c r="F169" s="61">
        <v>3</v>
      </c>
      <c r="G169" s="23">
        <v>0</v>
      </c>
      <c r="H169" s="23"/>
      <c r="I169" s="23"/>
    </row>
    <row r="170" spans="1:9" ht="16.5">
      <c r="A170" s="38" t="s">
        <v>607</v>
      </c>
      <c r="B170" s="78" t="s">
        <v>35</v>
      </c>
      <c r="C170" s="6" t="s">
        <v>33</v>
      </c>
      <c r="D170" s="6" t="s">
        <v>32</v>
      </c>
      <c r="E170" s="58">
        <f>SUM(F170:I170)</f>
        <v>3</v>
      </c>
      <c r="F170" s="23">
        <v>3</v>
      </c>
      <c r="G170" s="23">
        <v>0</v>
      </c>
      <c r="H170" s="23"/>
      <c r="I170" s="23"/>
    </row>
    <row r="171" spans="1:9" ht="16.5">
      <c r="A171" s="38" t="s">
        <v>607</v>
      </c>
      <c r="B171" s="78" t="s">
        <v>404</v>
      </c>
      <c r="C171" s="6" t="s">
        <v>395</v>
      </c>
      <c r="D171" s="6" t="s">
        <v>387</v>
      </c>
      <c r="E171" s="58">
        <f>SUM(F171:I171)</f>
        <v>3</v>
      </c>
      <c r="F171" s="23">
        <v>3</v>
      </c>
      <c r="G171" s="23">
        <v>0</v>
      </c>
      <c r="H171" s="23"/>
      <c r="I171" s="23"/>
    </row>
    <row r="172" spans="1:9" ht="16.5">
      <c r="A172" s="38" t="s">
        <v>607</v>
      </c>
      <c r="B172" s="78" t="s">
        <v>296</v>
      </c>
      <c r="C172" s="6" t="s">
        <v>297</v>
      </c>
      <c r="D172" s="6" t="s">
        <v>275</v>
      </c>
      <c r="E172" s="58">
        <f>SUM(F172:I172)</f>
        <v>3</v>
      </c>
      <c r="F172" s="61">
        <v>3</v>
      </c>
      <c r="G172" s="23">
        <v>0</v>
      </c>
      <c r="H172" s="23"/>
      <c r="I172" s="23"/>
    </row>
    <row r="173" spans="1:9" ht="16.5">
      <c r="A173" s="38" t="s">
        <v>607</v>
      </c>
      <c r="B173" s="78" t="s">
        <v>298</v>
      </c>
      <c r="C173" s="6" t="s">
        <v>299</v>
      </c>
      <c r="D173" s="6" t="s">
        <v>275</v>
      </c>
      <c r="E173" s="58">
        <f>SUM(F173:I173)</f>
        <v>3</v>
      </c>
      <c r="F173" s="23">
        <v>3</v>
      </c>
      <c r="G173" s="23">
        <v>0</v>
      </c>
      <c r="H173" s="23"/>
      <c r="I173" s="23"/>
    </row>
    <row r="174" spans="1:9" ht="16.5">
      <c r="A174" s="38" t="s">
        <v>607</v>
      </c>
      <c r="B174" s="78" t="s">
        <v>75</v>
      </c>
      <c r="C174" s="43" t="s">
        <v>64</v>
      </c>
      <c r="D174" s="35" t="s">
        <v>70</v>
      </c>
      <c r="E174" s="58">
        <f>SUM(F174:I174)</f>
        <v>3</v>
      </c>
      <c r="F174" s="23">
        <v>3</v>
      </c>
      <c r="G174" s="23">
        <v>0</v>
      </c>
      <c r="H174" s="23"/>
      <c r="I174" s="23"/>
    </row>
    <row r="175" spans="1:9" ht="16.5">
      <c r="A175" s="38" t="s">
        <v>607</v>
      </c>
      <c r="B175" s="78" t="s">
        <v>211</v>
      </c>
      <c r="C175" s="6" t="s">
        <v>207</v>
      </c>
      <c r="D175" s="6" t="s">
        <v>208</v>
      </c>
      <c r="E175" s="58">
        <f>SUM(F175:I175)</f>
        <v>3</v>
      </c>
      <c r="F175" s="61">
        <v>3</v>
      </c>
      <c r="G175" s="23">
        <v>0</v>
      </c>
      <c r="H175" s="23"/>
      <c r="I175" s="23"/>
    </row>
    <row r="176" spans="1:9" ht="16.5">
      <c r="A176" s="38" t="s">
        <v>608</v>
      </c>
      <c r="B176" s="78" t="s">
        <v>452</v>
      </c>
      <c r="C176" s="35" t="s">
        <v>449</v>
      </c>
      <c r="D176" s="35" t="s">
        <v>96</v>
      </c>
      <c r="E176" s="58">
        <f>SUM(F176:I176)</f>
        <v>2</v>
      </c>
      <c r="F176" s="23">
        <v>0</v>
      </c>
      <c r="G176" s="23">
        <v>2</v>
      </c>
      <c r="H176" s="23"/>
      <c r="I176" s="23"/>
    </row>
    <row r="177" spans="1:9" ht="16.5">
      <c r="A177" s="38" t="s">
        <v>608</v>
      </c>
      <c r="B177" s="68" t="s">
        <v>514</v>
      </c>
      <c r="C177" s="50" t="s">
        <v>515</v>
      </c>
      <c r="D177" s="35" t="s">
        <v>511</v>
      </c>
      <c r="E177" s="58">
        <f>SUM(F177:I177)</f>
        <v>2</v>
      </c>
      <c r="F177" s="23">
        <v>0</v>
      </c>
      <c r="G177" s="23">
        <v>2</v>
      </c>
      <c r="H177" s="23"/>
      <c r="I177" s="23"/>
    </row>
    <row r="178" spans="1:9" ht="16.5">
      <c r="A178" s="38" t="s">
        <v>608</v>
      </c>
      <c r="B178" s="78" t="s">
        <v>538</v>
      </c>
      <c r="C178" s="42" t="s">
        <v>536</v>
      </c>
      <c r="D178" s="6" t="s">
        <v>355</v>
      </c>
      <c r="E178" s="58">
        <f>SUM(F178:I178)</f>
        <v>2</v>
      </c>
      <c r="F178" s="62">
        <v>0</v>
      </c>
      <c r="G178" s="23">
        <v>2</v>
      </c>
      <c r="H178" s="23"/>
      <c r="I178" s="23"/>
    </row>
    <row r="179" spans="1:9" ht="16.5">
      <c r="A179" s="38" t="s">
        <v>608</v>
      </c>
      <c r="B179" s="78" t="s">
        <v>527</v>
      </c>
      <c r="C179" s="6" t="s">
        <v>525</v>
      </c>
      <c r="D179" s="6" t="s">
        <v>334</v>
      </c>
      <c r="E179" s="58">
        <f>SUM(F179:I179)</f>
        <v>2</v>
      </c>
      <c r="F179" s="61">
        <v>0</v>
      </c>
      <c r="G179" s="23">
        <v>2</v>
      </c>
      <c r="H179" s="23"/>
      <c r="I179" s="23"/>
    </row>
    <row r="180" spans="1:9" ht="16.5">
      <c r="A180" s="38" t="s">
        <v>609</v>
      </c>
      <c r="B180" s="78" t="s">
        <v>268</v>
      </c>
      <c r="C180" s="35" t="s">
        <v>133</v>
      </c>
      <c r="D180" s="35" t="s">
        <v>135</v>
      </c>
      <c r="E180" s="58">
        <f>SUM(F180:I180)</f>
        <v>2</v>
      </c>
      <c r="F180" s="23">
        <v>2</v>
      </c>
      <c r="G180" s="23">
        <v>0</v>
      </c>
      <c r="H180" s="23"/>
      <c r="I180" s="23"/>
    </row>
    <row r="181" spans="1:9" ht="16.5">
      <c r="A181" s="38" t="s">
        <v>609</v>
      </c>
      <c r="B181" s="78" t="s">
        <v>230</v>
      </c>
      <c r="C181" s="6" t="s">
        <v>231</v>
      </c>
      <c r="D181" s="6" t="s">
        <v>238</v>
      </c>
      <c r="E181" s="58">
        <f>SUM(F181:I181)</f>
        <v>2</v>
      </c>
      <c r="F181" s="61">
        <v>2</v>
      </c>
      <c r="G181" s="23">
        <v>0</v>
      </c>
      <c r="H181" s="23"/>
      <c r="I181" s="23"/>
    </row>
    <row r="182" spans="1:9" ht="16.5">
      <c r="A182" s="38" t="s">
        <v>609</v>
      </c>
      <c r="B182" s="78" t="s">
        <v>51</v>
      </c>
      <c r="C182" s="35" t="s">
        <v>42</v>
      </c>
      <c r="D182" s="35" t="s">
        <v>39</v>
      </c>
      <c r="E182" s="58">
        <f>SUM(F182:I182)</f>
        <v>2</v>
      </c>
      <c r="F182" s="23">
        <v>2</v>
      </c>
      <c r="G182" s="23">
        <v>0</v>
      </c>
      <c r="H182" s="23"/>
      <c r="I182" s="23"/>
    </row>
    <row r="183" spans="1:9" ht="16.5">
      <c r="A183" s="38" t="s">
        <v>609</v>
      </c>
      <c r="B183" s="78" t="s">
        <v>350</v>
      </c>
      <c r="C183" s="6" t="s">
        <v>342</v>
      </c>
      <c r="D183" s="6" t="s">
        <v>334</v>
      </c>
      <c r="E183" s="58">
        <f>SUM(F183:I183)</f>
        <v>2</v>
      </c>
      <c r="F183" s="61">
        <v>2</v>
      </c>
      <c r="G183" s="23">
        <v>0</v>
      </c>
      <c r="H183" s="23"/>
      <c r="I183" s="23"/>
    </row>
    <row r="184" spans="1:9" ht="16.5">
      <c r="A184" s="38" t="s">
        <v>610</v>
      </c>
      <c r="B184" s="78" t="s">
        <v>529</v>
      </c>
      <c r="C184" s="42" t="s">
        <v>530</v>
      </c>
      <c r="D184" s="6" t="s">
        <v>275</v>
      </c>
      <c r="E184" s="58">
        <f>SUM(F184:I184)</f>
        <v>1</v>
      </c>
      <c r="F184" s="61">
        <v>0</v>
      </c>
      <c r="G184" s="23">
        <v>1</v>
      </c>
      <c r="H184" s="23"/>
      <c r="I184" s="23"/>
    </row>
    <row r="185" spans="1:9" ht="16.5">
      <c r="A185" s="38" t="s">
        <v>610</v>
      </c>
      <c r="B185" s="78" t="s">
        <v>528</v>
      </c>
      <c r="C185" s="6" t="s">
        <v>526</v>
      </c>
      <c r="D185" s="6" t="s">
        <v>334</v>
      </c>
      <c r="E185" s="58">
        <f>SUM(F185:I185)</f>
        <v>1</v>
      </c>
      <c r="F185" s="61">
        <v>0</v>
      </c>
      <c r="G185" s="23">
        <v>1</v>
      </c>
      <c r="H185" s="23"/>
      <c r="I185" s="23"/>
    </row>
    <row r="186" spans="1:9" ht="16.5">
      <c r="A186" s="38" t="s">
        <v>611</v>
      </c>
      <c r="B186" s="78" t="s">
        <v>382</v>
      </c>
      <c r="C186" s="6" t="s">
        <v>379</v>
      </c>
      <c r="D186" s="6" t="s">
        <v>378</v>
      </c>
      <c r="E186" s="58">
        <f>SUM(F186:I186)</f>
        <v>1</v>
      </c>
      <c r="F186" s="61">
        <v>1</v>
      </c>
      <c r="G186" s="23">
        <v>0</v>
      </c>
      <c r="H186" s="23"/>
      <c r="I186" s="23"/>
    </row>
    <row r="187" spans="1:9" ht="16.5">
      <c r="A187" s="38" t="s">
        <v>611</v>
      </c>
      <c r="B187" s="78" t="s">
        <v>300</v>
      </c>
      <c r="C187" s="6" t="s">
        <v>301</v>
      </c>
      <c r="D187" s="6" t="s">
        <v>275</v>
      </c>
      <c r="E187" s="58">
        <f>SUM(F187:I187)</f>
        <v>1</v>
      </c>
      <c r="F187" s="23">
        <v>1</v>
      </c>
      <c r="G187" s="23">
        <v>0</v>
      </c>
      <c r="H187" s="23"/>
      <c r="I187" s="23"/>
    </row>
    <row r="188" spans="1:9" ht="16.5">
      <c r="A188" s="38" t="s">
        <v>572</v>
      </c>
      <c r="B188" s="78" t="s">
        <v>278</v>
      </c>
      <c r="C188" s="35" t="s">
        <v>279</v>
      </c>
      <c r="D188" s="35" t="s">
        <v>275</v>
      </c>
      <c r="E188" s="58">
        <f>SUM(F188:I188)</f>
        <v>0</v>
      </c>
      <c r="F188" s="23">
        <v>0</v>
      </c>
      <c r="G188" s="23">
        <v>0</v>
      </c>
      <c r="H188" s="23"/>
      <c r="I188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7"/>
  <sheetViews>
    <sheetView tabSelected="1" zoomScalePageLayoutView="0" workbookViewId="0" topLeftCell="A1">
      <selection activeCell="A1" sqref="A1"/>
    </sheetView>
  </sheetViews>
  <sheetFormatPr defaultColWidth="9.140625" defaultRowHeight="15" outlineLevelCol="1"/>
  <cols>
    <col min="1" max="1" width="9.140625" style="5" customWidth="1"/>
    <col min="2" max="2" width="9.140625" style="5" hidden="1" customWidth="1" outlineLevel="1"/>
    <col min="3" max="3" width="35.57421875" style="5" customWidth="1" collapsed="1"/>
    <col min="4" max="4" width="17.00390625" style="5" customWidth="1"/>
    <col min="5" max="5" width="8.7109375" style="59" customWidth="1"/>
    <col min="6" max="9" width="8.7109375" style="24" customWidth="1" outlineLevel="1"/>
    <col min="10" max="16384" width="9.140625" style="5" customWidth="1"/>
  </cols>
  <sheetData>
    <row r="1" spans="1:2" ht="16.5">
      <c r="A1" s="65"/>
      <c r="B1" s="65"/>
    </row>
    <row r="2" spans="1:9" ht="16.5">
      <c r="A2" s="53" t="s">
        <v>4</v>
      </c>
      <c r="B2" s="53" t="s">
        <v>29</v>
      </c>
      <c r="C2" s="54" t="s">
        <v>5</v>
      </c>
      <c r="D2" s="55" t="s">
        <v>1</v>
      </c>
      <c r="E2" s="57" t="s">
        <v>24</v>
      </c>
      <c r="F2" s="56" t="s">
        <v>25</v>
      </c>
      <c r="G2" s="56" t="s">
        <v>26</v>
      </c>
      <c r="H2" s="56" t="s">
        <v>27</v>
      </c>
      <c r="I2" s="56" t="s">
        <v>28</v>
      </c>
    </row>
    <row r="3" spans="1:9" ht="16.5">
      <c r="A3" s="38" t="s">
        <v>405</v>
      </c>
      <c r="B3" s="78" t="s">
        <v>331</v>
      </c>
      <c r="C3" s="35" t="s">
        <v>328</v>
      </c>
      <c r="D3" s="35" t="s">
        <v>327</v>
      </c>
      <c r="E3" s="58">
        <f>SUM(F3:I3)</f>
        <v>40</v>
      </c>
      <c r="F3" s="23">
        <v>21</v>
      </c>
      <c r="G3" s="23">
        <v>19</v>
      </c>
      <c r="H3" s="23"/>
      <c r="I3" s="23"/>
    </row>
    <row r="4" spans="1:9" ht="16.5">
      <c r="A4" s="38" t="s">
        <v>406</v>
      </c>
      <c r="B4" s="78" t="s">
        <v>246</v>
      </c>
      <c r="C4" s="35" t="s">
        <v>247</v>
      </c>
      <c r="D4" s="35" t="s">
        <v>250</v>
      </c>
      <c r="E4" s="58">
        <f>SUM(F4:I4)</f>
        <v>30</v>
      </c>
      <c r="F4" s="23">
        <v>16</v>
      </c>
      <c r="G4" s="23">
        <v>14</v>
      </c>
      <c r="H4" s="23"/>
      <c r="I4" s="23"/>
    </row>
    <row r="5" spans="1:9" ht="16.5">
      <c r="A5" s="38" t="s">
        <v>407</v>
      </c>
      <c r="B5" s="78" t="s">
        <v>214</v>
      </c>
      <c r="C5" s="35" t="s">
        <v>213</v>
      </c>
      <c r="D5" s="35" t="s">
        <v>215</v>
      </c>
      <c r="E5" s="58">
        <f>SUM(F5:I5)</f>
        <v>27</v>
      </c>
      <c r="F5" s="23">
        <v>11</v>
      </c>
      <c r="G5" s="23">
        <v>16</v>
      </c>
      <c r="H5" s="23"/>
      <c r="I5" s="23"/>
    </row>
    <row r="6" spans="1:9" ht="16.5">
      <c r="A6" s="38" t="s">
        <v>541</v>
      </c>
      <c r="B6" s="78" t="s">
        <v>399</v>
      </c>
      <c r="C6" s="26" t="s">
        <v>390</v>
      </c>
      <c r="D6" s="26" t="s">
        <v>387</v>
      </c>
      <c r="E6" s="58">
        <f>SUM(F6:I6)</f>
        <v>26</v>
      </c>
      <c r="F6" s="23">
        <v>13</v>
      </c>
      <c r="G6" s="23">
        <v>13</v>
      </c>
      <c r="H6" s="23"/>
      <c r="I6" s="23"/>
    </row>
    <row r="7" spans="1:9" ht="16.5">
      <c r="A7" s="38" t="s">
        <v>408</v>
      </c>
      <c r="B7" s="78" t="s">
        <v>195</v>
      </c>
      <c r="C7" s="6" t="s">
        <v>193</v>
      </c>
      <c r="D7" s="6" t="s">
        <v>192</v>
      </c>
      <c r="E7" s="58">
        <f>SUM(F7:I7)</f>
        <v>24</v>
      </c>
      <c r="F7" s="23">
        <v>11</v>
      </c>
      <c r="G7" s="23">
        <v>13</v>
      </c>
      <c r="H7" s="23"/>
      <c r="I7" s="23"/>
    </row>
    <row r="8" spans="1:9" ht="16.5">
      <c r="A8" s="38" t="s">
        <v>542</v>
      </c>
      <c r="B8" s="78" t="s">
        <v>49</v>
      </c>
      <c r="C8" s="73">
        <v>110</v>
      </c>
      <c r="D8" s="35" t="s">
        <v>39</v>
      </c>
      <c r="E8" s="58">
        <f>SUM(F8:I8)</f>
        <v>24</v>
      </c>
      <c r="F8" s="23">
        <v>14</v>
      </c>
      <c r="G8" s="23">
        <v>10</v>
      </c>
      <c r="H8" s="23"/>
      <c r="I8" s="23"/>
    </row>
    <row r="9" spans="1:9" ht="16.5">
      <c r="A9" s="38" t="s">
        <v>543</v>
      </c>
      <c r="B9" s="78" t="s">
        <v>280</v>
      </c>
      <c r="C9" s="6" t="s">
        <v>281</v>
      </c>
      <c r="D9" s="6" t="s">
        <v>275</v>
      </c>
      <c r="E9" s="58">
        <f>SUM(F9:I9)</f>
        <v>22</v>
      </c>
      <c r="F9" s="23">
        <v>8</v>
      </c>
      <c r="G9" s="23">
        <v>14</v>
      </c>
      <c r="H9" s="23"/>
      <c r="I9" s="23"/>
    </row>
    <row r="10" spans="1:9" ht="16.5">
      <c r="A10" s="38" t="s">
        <v>544</v>
      </c>
      <c r="B10" s="78" t="s">
        <v>372</v>
      </c>
      <c r="C10" s="35" t="s">
        <v>365</v>
      </c>
      <c r="D10" s="35" t="s">
        <v>362</v>
      </c>
      <c r="E10" s="58">
        <f>SUM(F10:I10)</f>
        <v>22</v>
      </c>
      <c r="F10" s="23">
        <v>14</v>
      </c>
      <c r="G10" s="23">
        <v>8</v>
      </c>
      <c r="H10" s="23"/>
      <c r="I10" s="23"/>
    </row>
    <row r="11" spans="1:9" ht="16.5">
      <c r="A11" s="38" t="s">
        <v>612</v>
      </c>
      <c r="B11" s="78" t="s">
        <v>179</v>
      </c>
      <c r="C11" s="35" t="s">
        <v>166</v>
      </c>
      <c r="D11" s="35" t="s">
        <v>178</v>
      </c>
      <c r="E11" s="58">
        <f>SUM(F11:I11)</f>
        <v>21</v>
      </c>
      <c r="F11" s="23">
        <v>11</v>
      </c>
      <c r="G11" s="23">
        <v>10</v>
      </c>
      <c r="H11" s="23"/>
      <c r="I11" s="23"/>
    </row>
    <row r="12" spans="1:9" ht="16.5">
      <c r="A12" s="38" t="s">
        <v>612</v>
      </c>
      <c r="B12" s="78" t="s">
        <v>272</v>
      </c>
      <c r="C12" s="35" t="s">
        <v>270</v>
      </c>
      <c r="D12" s="35" t="s">
        <v>271</v>
      </c>
      <c r="E12" s="58">
        <f>SUM(F12:I12)</f>
        <v>21</v>
      </c>
      <c r="F12" s="23">
        <v>11</v>
      </c>
      <c r="G12" s="23">
        <v>10</v>
      </c>
      <c r="H12" s="23"/>
      <c r="I12" s="23"/>
    </row>
    <row r="13" spans="1:9" ht="16.5">
      <c r="A13" s="38" t="s">
        <v>547</v>
      </c>
      <c r="B13" s="78" t="s">
        <v>321</v>
      </c>
      <c r="C13" s="6" t="s">
        <v>322</v>
      </c>
      <c r="D13" s="6" t="s">
        <v>323</v>
      </c>
      <c r="E13" s="58">
        <f>SUM(F13:I13)</f>
        <v>21</v>
      </c>
      <c r="F13" s="23">
        <v>12</v>
      </c>
      <c r="G13" s="23">
        <v>9</v>
      </c>
      <c r="H13" s="23"/>
      <c r="I13" s="23"/>
    </row>
    <row r="14" spans="1:9" ht="16.5">
      <c r="A14" s="38" t="s">
        <v>588</v>
      </c>
      <c r="B14" s="78" t="s">
        <v>136</v>
      </c>
      <c r="C14" s="6" t="s">
        <v>137</v>
      </c>
      <c r="D14" s="6" t="s">
        <v>146</v>
      </c>
      <c r="E14" s="58">
        <f>SUM(F14:I14)</f>
        <v>20</v>
      </c>
      <c r="F14" s="61">
        <v>9</v>
      </c>
      <c r="G14" s="23">
        <v>11</v>
      </c>
      <c r="H14" s="23"/>
      <c r="I14" s="23"/>
    </row>
    <row r="15" spans="1:9" ht="16.5">
      <c r="A15" s="38" t="s">
        <v>613</v>
      </c>
      <c r="B15" s="78" t="s">
        <v>330</v>
      </c>
      <c r="C15" s="6" t="s">
        <v>326</v>
      </c>
      <c r="D15" s="6" t="s">
        <v>327</v>
      </c>
      <c r="E15" s="58">
        <f>SUM(F15:I15)</f>
        <v>20</v>
      </c>
      <c r="F15" s="61">
        <v>10</v>
      </c>
      <c r="G15" s="23">
        <v>10</v>
      </c>
      <c r="H15" s="23"/>
      <c r="I15" s="23"/>
    </row>
    <row r="16" spans="1:9" ht="16.5">
      <c r="A16" s="38" t="s">
        <v>613</v>
      </c>
      <c r="B16" s="78" t="s">
        <v>332</v>
      </c>
      <c r="C16" s="35" t="s">
        <v>329</v>
      </c>
      <c r="D16" s="35" t="s">
        <v>327</v>
      </c>
      <c r="E16" s="58">
        <f>SUM(F16:I16)</f>
        <v>20</v>
      </c>
      <c r="F16" s="23">
        <v>10</v>
      </c>
      <c r="G16" s="23">
        <v>10</v>
      </c>
      <c r="H16" s="23"/>
      <c r="I16" s="23"/>
    </row>
    <row r="17" spans="1:9" ht="16.5">
      <c r="A17" s="38" t="s">
        <v>548</v>
      </c>
      <c r="B17" s="78" t="s">
        <v>159</v>
      </c>
      <c r="C17" s="35" t="s">
        <v>160</v>
      </c>
      <c r="D17" s="35" t="s">
        <v>165</v>
      </c>
      <c r="E17" s="58">
        <f>SUM(F17:I17)</f>
        <v>20</v>
      </c>
      <c r="F17" s="23">
        <v>12</v>
      </c>
      <c r="G17" s="23">
        <v>8</v>
      </c>
      <c r="H17" s="23"/>
      <c r="I17" s="23"/>
    </row>
    <row r="18" spans="1:9" ht="16.5">
      <c r="A18" s="38" t="s">
        <v>549</v>
      </c>
      <c r="B18" s="78" t="s">
        <v>385</v>
      </c>
      <c r="C18" s="35" t="s">
        <v>383</v>
      </c>
      <c r="D18" s="35" t="s">
        <v>384</v>
      </c>
      <c r="E18" s="58">
        <f>SUM(F18:I18)</f>
        <v>18</v>
      </c>
      <c r="F18" s="23">
        <v>9</v>
      </c>
      <c r="G18" s="23">
        <v>9</v>
      </c>
      <c r="H18" s="23"/>
      <c r="I18" s="23"/>
    </row>
    <row r="19" spans="1:9" ht="16.5">
      <c r="A19" s="38" t="s">
        <v>550</v>
      </c>
      <c r="B19" s="78" t="s">
        <v>286</v>
      </c>
      <c r="C19" s="6" t="s">
        <v>287</v>
      </c>
      <c r="D19" s="6" t="s">
        <v>275</v>
      </c>
      <c r="E19" s="58">
        <f>SUM(F19:I19)</f>
        <v>18</v>
      </c>
      <c r="F19" s="61">
        <v>11</v>
      </c>
      <c r="G19" s="23">
        <v>7</v>
      </c>
      <c r="H19" s="23"/>
      <c r="I19" s="23"/>
    </row>
    <row r="20" spans="1:9" ht="16.5">
      <c r="A20" s="38" t="s">
        <v>551</v>
      </c>
      <c r="B20" s="78" t="s">
        <v>38</v>
      </c>
      <c r="C20" s="42" t="s">
        <v>443</v>
      </c>
      <c r="D20" s="6" t="s">
        <v>39</v>
      </c>
      <c r="E20" s="58">
        <f>SUM(F20:I20)</f>
        <v>18</v>
      </c>
      <c r="F20" s="61">
        <v>12</v>
      </c>
      <c r="G20" s="23">
        <v>6</v>
      </c>
      <c r="H20" s="23"/>
      <c r="I20" s="23"/>
    </row>
    <row r="21" spans="1:9" ht="16.5">
      <c r="A21" s="38" t="s">
        <v>552</v>
      </c>
      <c r="B21" s="78" t="s">
        <v>257</v>
      </c>
      <c r="C21" s="6" t="s">
        <v>254</v>
      </c>
      <c r="D21" s="6" t="s">
        <v>252</v>
      </c>
      <c r="E21" s="58">
        <f>SUM(F21:I21)</f>
        <v>16</v>
      </c>
      <c r="F21" s="61">
        <v>6</v>
      </c>
      <c r="G21" s="23">
        <v>10</v>
      </c>
      <c r="H21" s="23"/>
      <c r="I21" s="23"/>
    </row>
    <row r="22" spans="1:9" ht="16.5">
      <c r="A22" s="38" t="s">
        <v>553</v>
      </c>
      <c r="B22" s="78" t="s">
        <v>255</v>
      </c>
      <c r="C22" s="35" t="s">
        <v>251</v>
      </c>
      <c r="D22" s="35" t="s">
        <v>252</v>
      </c>
      <c r="E22" s="58">
        <f>SUM(F22:I22)</f>
        <v>16</v>
      </c>
      <c r="F22" s="23">
        <v>9</v>
      </c>
      <c r="G22" s="23">
        <v>7</v>
      </c>
      <c r="H22" s="23"/>
      <c r="I22" s="23"/>
    </row>
    <row r="23" spans="1:9" ht="16.5">
      <c r="A23" s="38" t="s">
        <v>554</v>
      </c>
      <c r="B23" s="68" t="s">
        <v>509</v>
      </c>
      <c r="C23" s="50" t="s">
        <v>510</v>
      </c>
      <c r="D23" s="35" t="s">
        <v>511</v>
      </c>
      <c r="E23" s="58">
        <f>SUM(F23:I23)</f>
        <v>15</v>
      </c>
      <c r="F23" s="23">
        <v>0</v>
      </c>
      <c r="G23" s="23">
        <v>15</v>
      </c>
      <c r="H23" s="23"/>
      <c r="I23" s="23"/>
    </row>
    <row r="24" spans="1:9" ht="16.5">
      <c r="A24" s="38" t="s">
        <v>555</v>
      </c>
      <c r="B24" s="78" t="s">
        <v>140</v>
      </c>
      <c r="C24" s="40" t="s">
        <v>141</v>
      </c>
      <c r="D24" s="35" t="s">
        <v>146</v>
      </c>
      <c r="E24" s="58">
        <f>SUM(F24:I24)</f>
        <v>15</v>
      </c>
      <c r="F24" s="23">
        <v>8</v>
      </c>
      <c r="G24" s="23">
        <v>7</v>
      </c>
      <c r="H24" s="23"/>
      <c r="I24" s="23"/>
    </row>
    <row r="25" spans="1:9" ht="16.5">
      <c r="A25" s="38" t="s">
        <v>556</v>
      </c>
      <c r="B25" s="78" t="s">
        <v>180</v>
      </c>
      <c r="C25" s="6" t="s">
        <v>167</v>
      </c>
      <c r="D25" s="6" t="s">
        <v>178</v>
      </c>
      <c r="E25" s="58">
        <f>SUM(F25:I25)</f>
        <v>15</v>
      </c>
      <c r="F25" s="23">
        <v>9</v>
      </c>
      <c r="G25" s="23">
        <v>6</v>
      </c>
      <c r="H25" s="23"/>
      <c r="I25" s="23"/>
    </row>
    <row r="26" spans="1:9" ht="16.5">
      <c r="A26" s="38" t="s">
        <v>573</v>
      </c>
      <c r="B26" s="78" t="s">
        <v>181</v>
      </c>
      <c r="C26" s="6" t="s">
        <v>168</v>
      </c>
      <c r="D26" s="6" t="s">
        <v>178</v>
      </c>
      <c r="E26" s="58">
        <f>SUM(F26:I26)</f>
        <v>15</v>
      </c>
      <c r="F26" s="61">
        <v>10</v>
      </c>
      <c r="G26" s="23">
        <v>5</v>
      </c>
      <c r="H26" s="23"/>
      <c r="I26" s="23"/>
    </row>
    <row r="27" spans="1:9" ht="16.5">
      <c r="A27" s="38" t="s">
        <v>614</v>
      </c>
      <c r="B27" s="78" t="s">
        <v>248</v>
      </c>
      <c r="C27" s="35" t="s">
        <v>249</v>
      </c>
      <c r="D27" s="35" t="s">
        <v>250</v>
      </c>
      <c r="E27" s="58">
        <f>SUM(F27:I27)</f>
        <v>14</v>
      </c>
      <c r="F27" s="23">
        <v>6</v>
      </c>
      <c r="G27" s="23">
        <v>8</v>
      </c>
      <c r="H27" s="23"/>
      <c r="I27" s="23"/>
    </row>
    <row r="28" spans="1:9" ht="16.5">
      <c r="A28" s="38" t="s">
        <v>614</v>
      </c>
      <c r="B28" s="78" t="s">
        <v>194</v>
      </c>
      <c r="C28" s="6" t="s">
        <v>191</v>
      </c>
      <c r="D28" s="6" t="s">
        <v>192</v>
      </c>
      <c r="E28" s="58">
        <f>SUM(F28:I28)</f>
        <v>14</v>
      </c>
      <c r="F28" s="61">
        <v>6</v>
      </c>
      <c r="G28" s="23">
        <v>8</v>
      </c>
      <c r="H28" s="23"/>
      <c r="I28" s="23"/>
    </row>
    <row r="29" spans="1:9" ht="16.5">
      <c r="A29" s="38" t="s">
        <v>615</v>
      </c>
      <c r="B29" s="78" t="s">
        <v>312</v>
      </c>
      <c r="C29" s="39" t="s">
        <v>313</v>
      </c>
      <c r="D29" s="39" t="s">
        <v>314</v>
      </c>
      <c r="E29" s="58">
        <f>SUM(F29:I29)</f>
        <v>14</v>
      </c>
      <c r="F29" s="23">
        <v>8</v>
      </c>
      <c r="G29" s="23">
        <v>6</v>
      </c>
      <c r="H29" s="23"/>
      <c r="I29" s="23"/>
    </row>
    <row r="30" spans="1:9" ht="16.5">
      <c r="A30" s="38" t="s">
        <v>615</v>
      </c>
      <c r="B30" s="78" t="s">
        <v>196</v>
      </c>
      <c r="C30" s="35" t="s">
        <v>197</v>
      </c>
      <c r="D30" s="35" t="s">
        <v>204</v>
      </c>
      <c r="E30" s="58">
        <f>SUM(F30:I30)</f>
        <v>14</v>
      </c>
      <c r="F30" s="23">
        <v>8</v>
      </c>
      <c r="G30" s="23">
        <v>6</v>
      </c>
      <c r="H30" s="23"/>
      <c r="I30" s="23"/>
    </row>
    <row r="31" spans="1:9" ht="16.5">
      <c r="A31" s="38" t="s">
        <v>616</v>
      </c>
      <c r="B31" s="78" t="s">
        <v>77</v>
      </c>
      <c r="C31" s="6" t="s">
        <v>66</v>
      </c>
      <c r="D31" s="6" t="s">
        <v>70</v>
      </c>
      <c r="E31" s="58">
        <f>SUM(F31:I31)</f>
        <v>14</v>
      </c>
      <c r="F31" s="61">
        <v>9</v>
      </c>
      <c r="G31" s="23">
        <v>5</v>
      </c>
      <c r="H31" s="23"/>
      <c r="I31" s="23"/>
    </row>
    <row r="32" spans="1:9" ht="16.5">
      <c r="A32" s="38" t="s">
        <v>616</v>
      </c>
      <c r="B32" s="78" t="s">
        <v>71</v>
      </c>
      <c r="C32" s="35" t="s">
        <v>59</v>
      </c>
      <c r="D32" s="35" t="s">
        <v>60</v>
      </c>
      <c r="E32" s="58">
        <f>SUM(F32:I32)</f>
        <v>14</v>
      </c>
      <c r="F32" s="23">
        <v>9</v>
      </c>
      <c r="G32" s="23">
        <v>5</v>
      </c>
      <c r="H32" s="23"/>
      <c r="I32" s="23"/>
    </row>
    <row r="33" spans="1:9" ht="16.5">
      <c r="A33" s="38" t="s">
        <v>590</v>
      </c>
      <c r="B33" s="78" t="s">
        <v>226</v>
      </c>
      <c r="C33" s="35" t="s">
        <v>227</v>
      </c>
      <c r="D33" s="35" t="s">
        <v>238</v>
      </c>
      <c r="E33" s="58">
        <f>SUM(F33:I33)</f>
        <v>14</v>
      </c>
      <c r="F33" s="23">
        <v>10</v>
      </c>
      <c r="G33" s="23">
        <v>4</v>
      </c>
      <c r="H33" s="23"/>
      <c r="I33" s="23"/>
    </row>
    <row r="34" spans="1:9" ht="16.5">
      <c r="A34" s="38" t="s">
        <v>661</v>
      </c>
      <c r="B34" s="78" t="s">
        <v>224</v>
      </c>
      <c r="C34" s="35" t="s">
        <v>225</v>
      </c>
      <c r="D34" s="35" t="s">
        <v>238</v>
      </c>
      <c r="E34" s="58">
        <f>SUM(F34:I34)</f>
        <v>13</v>
      </c>
      <c r="F34" s="23">
        <v>6</v>
      </c>
      <c r="G34" s="23">
        <v>7</v>
      </c>
      <c r="H34" s="23"/>
      <c r="I34" s="23"/>
    </row>
    <row r="35" spans="1:9" ht="16.5">
      <c r="A35" s="38" t="s">
        <v>661</v>
      </c>
      <c r="B35" s="78" t="s">
        <v>149</v>
      </c>
      <c r="C35" s="35" t="s">
        <v>147</v>
      </c>
      <c r="D35" s="35" t="s">
        <v>151</v>
      </c>
      <c r="E35" s="58">
        <f>SUM(F35:I35)</f>
        <v>13</v>
      </c>
      <c r="F35" s="23">
        <v>6</v>
      </c>
      <c r="G35" s="23">
        <v>7</v>
      </c>
      <c r="H35" s="23"/>
      <c r="I35" s="23"/>
    </row>
    <row r="36" spans="1:9" ht="16.5">
      <c r="A36" s="38" t="s">
        <v>662</v>
      </c>
      <c r="B36" s="78" t="s">
        <v>290</v>
      </c>
      <c r="C36" s="6" t="s">
        <v>291</v>
      </c>
      <c r="D36" s="6" t="s">
        <v>275</v>
      </c>
      <c r="E36" s="58">
        <f>SUM(F36:I36)</f>
        <v>13</v>
      </c>
      <c r="F36" s="23">
        <v>7</v>
      </c>
      <c r="G36" s="23">
        <v>6</v>
      </c>
      <c r="H36" s="23"/>
      <c r="I36" s="23"/>
    </row>
    <row r="37" spans="1:9" ht="16.5">
      <c r="A37" s="38" t="s">
        <v>662</v>
      </c>
      <c r="B37" s="78" t="s">
        <v>53</v>
      </c>
      <c r="C37" s="6" t="s">
        <v>43</v>
      </c>
      <c r="D37" s="6" t="s">
        <v>39</v>
      </c>
      <c r="E37" s="58">
        <f>SUM(F37:I37)</f>
        <v>13</v>
      </c>
      <c r="F37" s="23">
        <v>7</v>
      </c>
      <c r="G37" s="23">
        <v>6</v>
      </c>
      <c r="H37" s="23"/>
      <c r="I37" s="23"/>
    </row>
    <row r="38" spans="1:9" ht="16.5">
      <c r="A38" s="38" t="s">
        <v>662</v>
      </c>
      <c r="B38" s="78" t="s">
        <v>375</v>
      </c>
      <c r="C38" s="6" t="s">
        <v>368</v>
      </c>
      <c r="D38" s="6" t="s">
        <v>362</v>
      </c>
      <c r="E38" s="58">
        <f>SUM(F38:I38)</f>
        <v>13</v>
      </c>
      <c r="F38" s="61">
        <v>7</v>
      </c>
      <c r="G38" s="23">
        <v>6</v>
      </c>
      <c r="H38" s="23"/>
      <c r="I38" s="23"/>
    </row>
    <row r="39" spans="1:9" ht="16.5">
      <c r="A39" s="38" t="s">
        <v>662</v>
      </c>
      <c r="B39" s="78" t="s">
        <v>72</v>
      </c>
      <c r="C39" s="6" t="s">
        <v>61</v>
      </c>
      <c r="D39" s="6" t="s">
        <v>60</v>
      </c>
      <c r="E39" s="58">
        <f>SUM(F39:I39)</f>
        <v>13</v>
      </c>
      <c r="F39" s="23">
        <v>7</v>
      </c>
      <c r="G39" s="23">
        <v>6</v>
      </c>
      <c r="H39" s="23"/>
      <c r="I39" s="23"/>
    </row>
    <row r="40" spans="1:9" ht="16.5">
      <c r="A40" s="38" t="s">
        <v>663</v>
      </c>
      <c r="B40" s="78" t="s">
        <v>138</v>
      </c>
      <c r="C40" s="6" t="s">
        <v>139</v>
      </c>
      <c r="D40" s="6" t="s">
        <v>146</v>
      </c>
      <c r="E40" s="58">
        <f>SUM(F40:I40)</f>
        <v>13</v>
      </c>
      <c r="F40" s="23">
        <v>8</v>
      </c>
      <c r="G40" s="23">
        <v>5</v>
      </c>
      <c r="H40" s="23"/>
      <c r="I40" s="23"/>
    </row>
    <row r="41" spans="1:9" ht="16.5">
      <c r="A41" s="38" t="s">
        <v>663</v>
      </c>
      <c r="B41" s="78" t="s">
        <v>73</v>
      </c>
      <c r="C41" s="35" t="s">
        <v>62</v>
      </c>
      <c r="D41" s="35" t="s">
        <v>70</v>
      </c>
      <c r="E41" s="58">
        <f>SUM(F41:I41)</f>
        <v>13</v>
      </c>
      <c r="F41" s="23">
        <v>8</v>
      </c>
      <c r="G41" s="23">
        <v>5</v>
      </c>
      <c r="H41" s="23"/>
      <c r="I41" s="23"/>
    </row>
    <row r="42" spans="1:9" ht="16.5">
      <c r="A42" s="38" t="s">
        <v>664</v>
      </c>
      <c r="B42" s="78" t="s">
        <v>346</v>
      </c>
      <c r="C42" s="6" t="s">
        <v>337</v>
      </c>
      <c r="D42" s="6" t="s">
        <v>334</v>
      </c>
      <c r="E42" s="58">
        <f>SUM(F42:I42)</f>
        <v>13</v>
      </c>
      <c r="F42" s="23">
        <v>9</v>
      </c>
      <c r="G42" s="23">
        <v>4</v>
      </c>
      <c r="H42" s="23"/>
      <c r="I42" s="23"/>
    </row>
    <row r="43" spans="1:9" ht="16.5">
      <c r="A43" s="38" t="s">
        <v>665</v>
      </c>
      <c r="B43" s="78" t="s">
        <v>402</v>
      </c>
      <c r="C43" s="6" t="s">
        <v>393</v>
      </c>
      <c r="D43" s="6" t="s">
        <v>387</v>
      </c>
      <c r="E43" s="58">
        <f>SUM(F43:I43)</f>
        <v>13</v>
      </c>
      <c r="F43" s="61">
        <v>10</v>
      </c>
      <c r="G43" s="23">
        <v>3</v>
      </c>
      <c r="H43" s="23"/>
      <c r="I43" s="23"/>
    </row>
    <row r="44" spans="1:9" ht="16.5">
      <c r="A44" s="38" t="s">
        <v>665</v>
      </c>
      <c r="B44" s="78" t="s">
        <v>273</v>
      </c>
      <c r="C44" s="6" t="s">
        <v>274</v>
      </c>
      <c r="D44" s="6" t="s">
        <v>275</v>
      </c>
      <c r="E44" s="58">
        <f>SUM(F44:I44)</f>
        <v>13</v>
      </c>
      <c r="F44" s="23">
        <v>10</v>
      </c>
      <c r="G44" s="23">
        <v>3</v>
      </c>
      <c r="H44" s="23"/>
      <c r="I44" s="23"/>
    </row>
    <row r="45" spans="1:9" ht="16.5">
      <c r="A45" s="38" t="s">
        <v>666</v>
      </c>
      <c r="B45" s="78" t="s">
        <v>198</v>
      </c>
      <c r="C45" s="35" t="s">
        <v>199</v>
      </c>
      <c r="D45" s="35" t="s">
        <v>204</v>
      </c>
      <c r="E45" s="58">
        <f>SUM(F45:I45)</f>
        <v>12</v>
      </c>
      <c r="F45" s="23">
        <v>5</v>
      </c>
      <c r="G45" s="23">
        <v>7</v>
      </c>
      <c r="H45" s="23"/>
      <c r="I45" s="23"/>
    </row>
    <row r="46" spans="1:9" ht="16.5">
      <c r="A46" s="38" t="s">
        <v>575</v>
      </c>
      <c r="B46" s="78" t="s">
        <v>400</v>
      </c>
      <c r="C46" s="35" t="s">
        <v>391</v>
      </c>
      <c r="D46" s="35" t="s">
        <v>387</v>
      </c>
      <c r="E46" s="58">
        <f>SUM(F46:I46)</f>
        <v>12</v>
      </c>
      <c r="F46" s="23">
        <v>6</v>
      </c>
      <c r="G46" s="23">
        <v>6</v>
      </c>
      <c r="H46" s="23"/>
      <c r="I46" s="23"/>
    </row>
    <row r="47" spans="1:9" ht="16.5">
      <c r="A47" s="38" t="s">
        <v>667</v>
      </c>
      <c r="B47" s="78" t="s">
        <v>189</v>
      </c>
      <c r="C47" s="6" t="s">
        <v>176</v>
      </c>
      <c r="D47" s="6" t="s">
        <v>178</v>
      </c>
      <c r="E47" s="58">
        <f>SUM(F47:I47)</f>
        <v>12</v>
      </c>
      <c r="F47" s="23">
        <v>7</v>
      </c>
      <c r="G47" s="23">
        <v>5</v>
      </c>
      <c r="H47" s="23"/>
      <c r="I47" s="23"/>
    </row>
    <row r="48" spans="1:9" ht="16.5">
      <c r="A48" s="38" t="s">
        <v>667</v>
      </c>
      <c r="B48" s="78" t="s">
        <v>153</v>
      </c>
      <c r="C48" s="42" t="s">
        <v>154</v>
      </c>
      <c r="D48" s="6" t="s">
        <v>165</v>
      </c>
      <c r="E48" s="58">
        <f>SUM(F48:I48)</f>
        <v>12</v>
      </c>
      <c r="F48" s="23">
        <v>7</v>
      </c>
      <c r="G48" s="23">
        <v>5</v>
      </c>
      <c r="H48" s="23"/>
      <c r="I48" s="23"/>
    </row>
    <row r="49" spans="1:9" ht="16.5">
      <c r="A49" s="38" t="s">
        <v>604</v>
      </c>
      <c r="B49" s="78" t="s">
        <v>317</v>
      </c>
      <c r="C49" s="35" t="s">
        <v>318</v>
      </c>
      <c r="D49" s="35" t="s">
        <v>314</v>
      </c>
      <c r="E49" s="58">
        <f>SUM(F49:I49)</f>
        <v>12</v>
      </c>
      <c r="F49" s="23">
        <v>8</v>
      </c>
      <c r="G49" s="23">
        <v>4</v>
      </c>
      <c r="H49" s="23"/>
      <c r="I49" s="23"/>
    </row>
    <row r="50" spans="1:9" ht="16.5">
      <c r="A50" s="38" t="s">
        <v>604</v>
      </c>
      <c r="B50" s="78" t="s">
        <v>183</v>
      </c>
      <c r="C50" s="6" t="s">
        <v>170</v>
      </c>
      <c r="D50" s="6" t="s">
        <v>178</v>
      </c>
      <c r="E50" s="58">
        <f>SUM(F50:I50)</f>
        <v>12</v>
      </c>
      <c r="F50" s="23">
        <v>8</v>
      </c>
      <c r="G50" s="23">
        <v>4</v>
      </c>
      <c r="H50" s="23"/>
      <c r="I50" s="23"/>
    </row>
    <row r="51" spans="1:9" ht="16.5">
      <c r="A51" s="38" t="s">
        <v>562</v>
      </c>
      <c r="B51" s="78" t="s">
        <v>239</v>
      </c>
      <c r="C51" s="35" t="s">
        <v>240</v>
      </c>
      <c r="D51" s="35" t="s">
        <v>245</v>
      </c>
      <c r="E51" s="58">
        <f>SUM(F51:I51)</f>
        <v>12</v>
      </c>
      <c r="F51" s="23">
        <v>12</v>
      </c>
      <c r="G51" s="23">
        <v>0</v>
      </c>
      <c r="H51" s="23"/>
      <c r="I51" s="23"/>
    </row>
    <row r="52" spans="1:9" ht="16.5">
      <c r="A52" s="38" t="s">
        <v>563</v>
      </c>
      <c r="B52" s="78" t="s">
        <v>163</v>
      </c>
      <c r="C52" s="6" t="s">
        <v>164</v>
      </c>
      <c r="D52" s="6" t="s">
        <v>165</v>
      </c>
      <c r="E52" s="58">
        <f>SUM(F52:I52)</f>
        <v>11</v>
      </c>
      <c r="F52" s="61">
        <v>6</v>
      </c>
      <c r="G52" s="23">
        <v>5</v>
      </c>
      <c r="H52" s="23"/>
      <c r="I52" s="23"/>
    </row>
    <row r="53" spans="1:9" ht="16.5">
      <c r="A53" s="38" t="s">
        <v>668</v>
      </c>
      <c r="B53" s="78" t="s">
        <v>324</v>
      </c>
      <c r="C53" s="6" t="s">
        <v>325</v>
      </c>
      <c r="D53" s="6" t="s">
        <v>323</v>
      </c>
      <c r="E53" s="58">
        <f>SUM(F53:I53)</f>
        <v>11</v>
      </c>
      <c r="F53" s="23">
        <v>7</v>
      </c>
      <c r="G53" s="23">
        <v>4</v>
      </c>
      <c r="H53" s="23"/>
      <c r="I53" s="23"/>
    </row>
    <row r="54" spans="1:9" ht="16.5">
      <c r="A54" s="38" t="s">
        <v>668</v>
      </c>
      <c r="B54" s="78" t="s">
        <v>345</v>
      </c>
      <c r="C54" s="35" t="s">
        <v>336</v>
      </c>
      <c r="D54" s="35" t="s">
        <v>334</v>
      </c>
      <c r="E54" s="58">
        <f>SUM(F54:I54)</f>
        <v>11</v>
      </c>
      <c r="F54" s="23">
        <v>7</v>
      </c>
      <c r="G54" s="23">
        <v>4</v>
      </c>
      <c r="H54" s="23"/>
      <c r="I54" s="23"/>
    </row>
    <row r="55" spans="1:9" ht="16.5">
      <c r="A55" s="38" t="s">
        <v>578</v>
      </c>
      <c r="B55" s="78" t="s">
        <v>144</v>
      </c>
      <c r="C55" s="6" t="s">
        <v>145</v>
      </c>
      <c r="D55" s="6" t="s">
        <v>146</v>
      </c>
      <c r="E55" s="58">
        <f>SUM(F55:I55)</f>
        <v>11</v>
      </c>
      <c r="F55" s="23">
        <v>11</v>
      </c>
      <c r="G55" s="23">
        <v>0</v>
      </c>
      <c r="H55" s="23"/>
      <c r="I55" s="23"/>
    </row>
    <row r="56" spans="1:9" ht="16.5">
      <c r="A56" s="38" t="s">
        <v>669</v>
      </c>
      <c r="B56" s="78" t="s">
        <v>236</v>
      </c>
      <c r="C56" s="6" t="s">
        <v>237</v>
      </c>
      <c r="D56" s="6" t="s">
        <v>238</v>
      </c>
      <c r="E56" s="58">
        <f>SUM(F56:I56)</f>
        <v>10</v>
      </c>
      <c r="F56" s="62">
        <v>6</v>
      </c>
      <c r="G56" s="23">
        <v>4</v>
      </c>
      <c r="H56" s="23"/>
      <c r="I56" s="23"/>
    </row>
    <row r="57" spans="1:9" ht="16.5">
      <c r="A57" s="38" t="s">
        <v>669</v>
      </c>
      <c r="B57" s="78" t="s">
        <v>182</v>
      </c>
      <c r="C57" s="35" t="s">
        <v>169</v>
      </c>
      <c r="D57" s="35" t="s">
        <v>178</v>
      </c>
      <c r="E57" s="58">
        <f>SUM(F57:I57)</f>
        <v>10</v>
      </c>
      <c r="F57" s="23">
        <v>6</v>
      </c>
      <c r="G57" s="23">
        <v>4</v>
      </c>
      <c r="H57" s="23"/>
      <c r="I57" s="23"/>
    </row>
    <row r="58" spans="1:9" ht="16.5">
      <c r="A58" s="38" t="s">
        <v>669</v>
      </c>
      <c r="B58" s="78" t="s">
        <v>79</v>
      </c>
      <c r="C58" s="6" t="s">
        <v>68</v>
      </c>
      <c r="D58" s="6" t="s">
        <v>70</v>
      </c>
      <c r="E58" s="58">
        <f>SUM(F58:I58)</f>
        <v>10</v>
      </c>
      <c r="F58" s="61">
        <v>6</v>
      </c>
      <c r="G58" s="23">
        <v>4</v>
      </c>
      <c r="H58" s="23"/>
      <c r="I58" s="23"/>
    </row>
    <row r="59" spans="1:9" ht="16.5">
      <c r="A59" s="38" t="s">
        <v>670</v>
      </c>
      <c r="B59" s="78" t="s">
        <v>228</v>
      </c>
      <c r="C59" s="35" t="s">
        <v>229</v>
      </c>
      <c r="D59" s="35" t="s">
        <v>238</v>
      </c>
      <c r="E59" s="58">
        <f>SUM(F59:I59)</f>
        <v>10</v>
      </c>
      <c r="F59" s="23">
        <v>7</v>
      </c>
      <c r="G59" s="23">
        <v>3</v>
      </c>
      <c r="H59" s="23"/>
      <c r="I59" s="23"/>
    </row>
    <row r="60" spans="1:9" ht="16.5">
      <c r="A60" s="38" t="s">
        <v>670</v>
      </c>
      <c r="B60" s="78" t="s">
        <v>54</v>
      </c>
      <c r="C60" s="40" t="s">
        <v>44</v>
      </c>
      <c r="D60" s="35" t="s">
        <v>45</v>
      </c>
      <c r="E60" s="58">
        <f>SUM(F60:I60)</f>
        <v>10</v>
      </c>
      <c r="F60" s="23">
        <v>7</v>
      </c>
      <c r="G60" s="23">
        <v>3</v>
      </c>
      <c r="H60" s="23"/>
      <c r="I60" s="23"/>
    </row>
    <row r="61" spans="1:9" ht="16.5">
      <c r="A61" s="38" t="s">
        <v>670</v>
      </c>
      <c r="B61" s="78" t="s">
        <v>157</v>
      </c>
      <c r="C61" s="6" t="s">
        <v>158</v>
      </c>
      <c r="D61" s="6" t="s">
        <v>165</v>
      </c>
      <c r="E61" s="58">
        <f>SUM(F61:I61)</f>
        <v>10</v>
      </c>
      <c r="F61" s="23">
        <v>7</v>
      </c>
      <c r="G61" s="23">
        <v>3</v>
      </c>
      <c r="H61" s="23"/>
      <c r="I61" s="23"/>
    </row>
    <row r="62" spans="1:9" ht="16.5">
      <c r="A62" s="38" t="s">
        <v>565</v>
      </c>
      <c r="B62" s="78" t="s">
        <v>373</v>
      </c>
      <c r="C62" s="6" t="s">
        <v>366</v>
      </c>
      <c r="D62" s="6" t="s">
        <v>362</v>
      </c>
      <c r="E62" s="58">
        <f>SUM(F62:I62)</f>
        <v>10</v>
      </c>
      <c r="F62" s="61">
        <v>9</v>
      </c>
      <c r="G62" s="23">
        <v>1</v>
      </c>
      <c r="H62" s="23"/>
      <c r="I62" s="23"/>
    </row>
    <row r="63" spans="1:9" ht="16.5">
      <c r="A63" s="38" t="s">
        <v>579</v>
      </c>
      <c r="B63" s="78" t="s">
        <v>292</v>
      </c>
      <c r="C63" s="6" t="s">
        <v>293</v>
      </c>
      <c r="D63" s="6" t="s">
        <v>275</v>
      </c>
      <c r="E63" s="58">
        <f>SUM(F63:I63)</f>
        <v>10</v>
      </c>
      <c r="F63" s="61">
        <v>10</v>
      </c>
      <c r="G63" s="23">
        <v>0</v>
      </c>
      <c r="H63" s="23"/>
      <c r="I63" s="23"/>
    </row>
    <row r="64" spans="1:9" ht="16.5">
      <c r="A64" s="38" t="s">
        <v>580</v>
      </c>
      <c r="B64" s="78" t="s">
        <v>524</v>
      </c>
      <c r="C64" s="133" t="s">
        <v>521</v>
      </c>
      <c r="D64" s="6" t="s">
        <v>178</v>
      </c>
      <c r="E64" s="58">
        <f>SUM(F64:I64)</f>
        <v>9</v>
      </c>
      <c r="F64" s="61">
        <v>0</v>
      </c>
      <c r="G64" s="23">
        <v>9</v>
      </c>
      <c r="H64" s="23"/>
      <c r="I64" s="23"/>
    </row>
    <row r="65" spans="1:9" ht="16.5">
      <c r="A65" s="38" t="s">
        <v>671</v>
      </c>
      <c r="B65" s="78" t="s">
        <v>186</v>
      </c>
      <c r="C65" s="134" t="s">
        <v>173</v>
      </c>
      <c r="D65" s="37" t="s">
        <v>178</v>
      </c>
      <c r="E65" s="58">
        <f>SUM(F65:I65)</f>
        <v>9</v>
      </c>
      <c r="F65" s="23">
        <v>5</v>
      </c>
      <c r="G65" s="23">
        <v>4</v>
      </c>
      <c r="H65" s="23"/>
      <c r="I65" s="23"/>
    </row>
    <row r="66" spans="1:9" ht="16.5">
      <c r="A66" s="38" t="s">
        <v>671</v>
      </c>
      <c r="B66" s="78" t="s">
        <v>190</v>
      </c>
      <c r="C66" s="135" t="s">
        <v>177</v>
      </c>
      <c r="D66" s="46" t="s">
        <v>178</v>
      </c>
      <c r="E66" s="58">
        <f>SUM(F66:I66)</f>
        <v>9</v>
      </c>
      <c r="F66" s="61">
        <v>5</v>
      </c>
      <c r="G66" s="23">
        <v>4</v>
      </c>
      <c r="H66" s="23"/>
      <c r="I66" s="23"/>
    </row>
    <row r="67" spans="1:9" ht="16.5">
      <c r="A67" s="38" t="s">
        <v>671</v>
      </c>
      <c r="B67" s="78" t="s">
        <v>371</v>
      </c>
      <c r="C67" s="135" t="s">
        <v>364</v>
      </c>
      <c r="D67" s="46" t="s">
        <v>362</v>
      </c>
      <c r="E67" s="58">
        <f>SUM(F67:I67)</f>
        <v>9</v>
      </c>
      <c r="F67" s="23">
        <v>5</v>
      </c>
      <c r="G67" s="23">
        <v>4</v>
      </c>
      <c r="H67" s="23"/>
      <c r="I67" s="23"/>
    </row>
    <row r="68" spans="1:9" ht="16.5">
      <c r="A68" s="38" t="s">
        <v>672</v>
      </c>
      <c r="B68" s="78" t="s">
        <v>359</v>
      </c>
      <c r="C68" s="135" t="s">
        <v>356</v>
      </c>
      <c r="D68" s="46" t="s">
        <v>355</v>
      </c>
      <c r="E68" s="58">
        <f>SUM(F68:I68)</f>
        <v>9</v>
      </c>
      <c r="F68" s="61">
        <v>6</v>
      </c>
      <c r="G68" s="23">
        <v>3</v>
      </c>
      <c r="H68" s="23"/>
      <c r="I68" s="23"/>
    </row>
    <row r="69" spans="1:9" ht="16.5">
      <c r="A69" s="38" t="s">
        <v>673</v>
      </c>
      <c r="B69" s="78" t="s">
        <v>34</v>
      </c>
      <c r="C69" s="135" t="s">
        <v>31</v>
      </c>
      <c r="D69" s="46" t="s">
        <v>32</v>
      </c>
      <c r="E69" s="58">
        <f>SUM(F69:I69)</f>
        <v>9</v>
      </c>
      <c r="F69" s="62">
        <v>9</v>
      </c>
      <c r="G69" s="23">
        <v>0</v>
      </c>
      <c r="H69" s="23"/>
      <c r="I69" s="23"/>
    </row>
    <row r="70" spans="1:9" ht="16.5">
      <c r="A70" s="38" t="s">
        <v>673</v>
      </c>
      <c r="B70" s="78" t="s">
        <v>319</v>
      </c>
      <c r="C70" s="134" t="s">
        <v>320</v>
      </c>
      <c r="D70" s="37" t="s">
        <v>314</v>
      </c>
      <c r="E70" s="58">
        <f>SUM(F70:I70)</f>
        <v>9</v>
      </c>
      <c r="F70" s="23">
        <v>9</v>
      </c>
      <c r="G70" s="23">
        <v>0</v>
      </c>
      <c r="H70" s="23"/>
      <c r="I70" s="23"/>
    </row>
    <row r="71" spans="1:9" ht="16.5">
      <c r="A71" s="38" t="s">
        <v>673</v>
      </c>
      <c r="B71" s="78" t="s">
        <v>282</v>
      </c>
      <c r="C71" s="164" t="s">
        <v>283</v>
      </c>
      <c r="D71" s="155" t="s">
        <v>275</v>
      </c>
      <c r="E71" s="58">
        <f>SUM(F71:I71)</f>
        <v>9</v>
      </c>
      <c r="F71" s="80">
        <v>9</v>
      </c>
      <c r="G71" s="23">
        <v>0</v>
      </c>
      <c r="H71" s="23"/>
      <c r="I71" s="23"/>
    </row>
    <row r="72" spans="1:9" ht="16.5">
      <c r="A72" s="38" t="s">
        <v>674</v>
      </c>
      <c r="B72" s="78" t="s">
        <v>184</v>
      </c>
      <c r="C72" s="137" t="s">
        <v>171</v>
      </c>
      <c r="D72" s="46" t="s">
        <v>178</v>
      </c>
      <c r="E72" s="58">
        <f>SUM(F72:I72)</f>
        <v>8</v>
      </c>
      <c r="F72" s="80">
        <v>6</v>
      </c>
      <c r="G72" s="23">
        <v>2</v>
      </c>
      <c r="H72" s="23"/>
      <c r="I72" s="23"/>
    </row>
    <row r="73" spans="1:9" ht="16.5">
      <c r="A73" s="38" t="s">
        <v>674</v>
      </c>
      <c r="B73" s="78" t="s">
        <v>358</v>
      </c>
      <c r="C73" s="154" t="s">
        <v>354</v>
      </c>
      <c r="D73" s="37" t="s">
        <v>355</v>
      </c>
      <c r="E73" s="58">
        <f>SUM(F73:I73)</f>
        <v>8</v>
      </c>
      <c r="F73" s="80">
        <v>6</v>
      </c>
      <c r="G73" s="23">
        <v>2</v>
      </c>
      <c r="H73" s="23"/>
      <c r="I73" s="23"/>
    </row>
    <row r="74" spans="1:9" ht="16.5">
      <c r="A74" s="38" t="s">
        <v>675</v>
      </c>
      <c r="B74" s="78" t="s">
        <v>288</v>
      </c>
      <c r="C74" s="231" t="s">
        <v>289</v>
      </c>
      <c r="D74" s="165" t="s">
        <v>275</v>
      </c>
      <c r="E74" s="58">
        <f>SUM(F74:I74)</f>
        <v>8</v>
      </c>
      <c r="F74" s="80">
        <v>8</v>
      </c>
      <c r="G74" s="23">
        <v>0</v>
      </c>
      <c r="H74" s="23"/>
      <c r="I74" s="23"/>
    </row>
    <row r="75" spans="1:9" ht="16.5">
      <c r="A75" s="38" t="s">
        <v>675</v>
      </c>
      <c r="B75" s="78" t="s">
        <v>241</v>
      </c>
      <c r="C75" s="6" t="s">
        <v>242</v>
      </c>
      <c r="D75" s="6" t="s">
        <v>245</v>
      </c>
      <c r="E75" s="58">
        <f>SUM(F75:I75)</f>
        <v>8</v>
      </c>
      <c r="F75" s="61">
        <v>8</v>
      </c>
      <c r="G75" s="23">
        <v>0</v>
      </c>
      <c r="H75" s="23"/>
      <c r="I75" s="23"/>
    </row>
    <row r="76" spans="1:9" ht="16.5">
      <c r="A76" s="38" t="s">
        <v>675</v>
      </c>
      <c r="B76" s="78" t="s">
        <v>202</v>
      </c>
      <c r="C76" s="6" t="s">
        <v>203</v>
      </c>
      <c r="D76" s="6" t="s">
        <v>204</v>
      </c>
      <c r="E76" s="58">
        <f>SUM(F76:I76)</f>
        <v>8</v>
      </c>
      <c r="F76" s="61">
        <v>8</v>
      </c>
      <c r="G76" s="23">
        <v>0</v>
      </c>
      <c r="H76" s="23"/>
      <c r="I76" s="23"/>
    </row>
    <row r="77" spans="1:9" ht="16.5">
      <c r="A77" s="38" t="s">
        <v>676</v>
      </c>
      <c r="B77" s="78" t="s">
        <v>188</v>
      </c>
      <c r="C77" s="39" t="s">
        <v>175</v>
      </c>
      <c r="D77" s="39" t="s">
        <v>178</v>
      </c>
      <c r="E77" s="58">
        <f>SUM(F77:I77)</f>
        <v>7</v>
      </c>
      <c r="F77" s="23">
        <v>3</v>
      </c>
      <c r="G77" s="23">
        <v>4</v>
      </c>
      <c r="H77" s="23"/>
      <c r="I77" s="23"/>
    </row>
    <row r="78" spans="1:9" ht="16.5">
      <c r="A78" s="38" t="s">
        <v>677</v>
      </c>
      <c r="B78" s="78" t="s">
        <v>187</v>
      </c>
      <c r="C78" s="26" t="s">
        <v>174</v>
      </c>
      <c r="D78" s="26" t="s">
        <v>178</v>
      </c>
      <c r="E78" s="58">
        <f>SUM(F78:I78)</f>
        <v>7</v>
      </c>
      <c r="F78" s="23">
        <v>5</v>
      </c>
      <c r="G78" s="23">
        <v>2</v>
      </c>
      <c r="H78" s="23"/>
      <c r="I78" s="23"/>
    </row>
    <row r="79" spans="1:9" ht="16.5">
      <c r="A79" s="38" t="s">
        <v>677</v>
      </c>
      <c r="B79" s="78" t="s">
        <v>48</v>
      </c>
      <c r="C79" s="35" t="s">
        <v>40</v>
      </c>
      <c r="D79" s="35" t="s">
        <v>39</v>
      </c>
      <c r="E79" s="58">
        <f>SUM(F79:I79)</f>
        <v>7</v>
      </c>
      <c r="F79" s="23">
        <v>5</v>
      </c>
      <c r="G79" s="23">
        <v>2</v>
      </c>
      <c r="H79" s="23"/>
      <c r="I79" s="23"/>
    </row>
    <row r="80" spans="1:9" ht="16.5">
      <c r="A80" s="38" t="s">
        <v>677</v>
      </c>
      <c r="B80" s="78" t="s">
        <v>58</v>
      </c>
      <c r="C80" s="6" t="s">
        <v>57</v>
      </c>
      <c r="D80" s="6" t="s">
        <v>39</v>
      </c>
      <c r="E80" s="58">
        <f>SUM(F80:I80)</f>
        <v>7</v>
      </c>
      <c r="F80" s="62">
        <v>5</v>
      </c>
      <c r="G80" s="23">
        <v>2</v>
      </c>
      <c r="H80" s="23"/>
      <c r="I80" s="23"/>
    </row>
    <row r="81" spans="1:9" ht="16.5">
      <c r="A81" s="38" t="s">
        <v>605</v>
      </c>
      <c r="B81" s="78" t="s">
        <v>232</v>
      </c>
      <c r="C81" s="35" t="s">
        <v>233</v>
      </c>
      <c r="D81" s="35" t="s">
        <v>238</v>
      </c>
      <c r="E81" s="58">
        <f>SUM(F81:I81)</f>
        <v>7</v>
      </c>
      <c r="F81" s="23">
        <v>7</v>
      </c>
      <c r="G81" s="23">
        <v>0</v>
      </c>
      <c r="H81" s="23"/>
      <c r="I81" s="23"/>
    </row>
    <row r="82" spans="1:9" ht="16.5">
      <c r="A82" s="38" t="s">
        <v>605</v>
      </c>
      <c r="B82" s="78" t="s">
        <v>398</v>
      </c>
      <c r="C82" s="35" t="s">
        <v>389</v>
      </c>
      <c r="D82" s="35" t="s">
        <v>387</v>
      </c>
      <c r="E82" s="58">
        <f>SUM(F82:I82)</f>
        <v>7</v>
      </c>
      <c r="F82" s="23">
        <v>7</v>
      </c>
      <c r="G82" s="23">
        <v>0</v>
      </c>
      <c r="H82" s="23"/>
      <c r="I82" s="23"/>
    </row>
    <row r="83" spans="1:9" ht="16.5">
      <c r="A83" s="38" t="s">
        <v>605</v>
      </c>
      <c r="B83" s="78" t="s">
        <v>401</v>
      </c>
      <c r="C83" s="40" t="s">
        <v>392</v>
      </c>
      <c r="D83" s="35" t="s">
        <v>387</v>
      </c>
      <c r="E83" s="58">
        <f>SUM(F83:I83)</f>
        <v>7</v>
      </c>
      <c r="F83" s="23">
        <v>7</v>
      </c>
      <c r="G83" s="23">
        <v>0</v>
      </c>
      <c r="H83" s="23"/>
      <c r="I83" s="23"/>
    </row>
    <row r="84" spans="1:9" ht="16.5">
      <c r="A84" s="38" t="s">
        <v>678</v>
      </c>
      <c r="B84" s="68" t="s">
        <v>512</v>
      </c>
      <c r="C84" s="50" t="s">
        <v>513</v>
      </c>
      <c r="D84" s="35" t="s">
        <v>511</v>
      </c>
      <c r="E84" s="58">
        <f>SUM(F84:I84)</f>
        <v>6</v>
      </c>
      <c r="F84" s="23">
        <v>0</v>
      </c>
      <c r="G84" s="23">
        <v>6</v>
      </c>
      <c r="H84" s="23"/>
      <c r="I84" s="23"/>
    </row>
    <row r="85" spans="1:9" ht="16.5">
      <c r="A85" s="38" t="s">
        <v>678</v>
      </c>
      <c r="B85" s="78" t="s">
        <v>516</v>
      </c>
      <c r="C85" s="42" t="s">
        <v>517</v>
      </c>
      <c r="D85" s="6" t="s">
        <v>146</v>
      </c>
      <c r="E85" s="58">
        <f>SUM(F85:I85)</f>
        <v>6</v>
      </c>
      <c r="F85" s="23">
        <v>0</v>
      </c>
      <c r="G85" s="23">
        <v>6</v>
      </c>
      <c r="H85" s="23"/>
      <c r="I85" s="23"/>
    </row>
    <row r="86" spans="1:9" ht="16.5">
      <c r="A86" s="38" t="s">
        <v>639</v>
      </c>
      <c r="B86" s="78" t="s">
        <v>150</v>
      </c>
      <c r="C86" s="6" t="s">
        <v>148</v>
      </c>
      <c r="D86" s="6" t="s">
        <v>152</v>
      </c>
      <c r="E86" s="58">
        <f>SUM(F86:I86)</f>
        <v>6</v>
      </c>
      <c r="F86" s="61">
        <v>2</v>
      </c>
      <c r="G86" s="23">
        <v>4</v>
      </c>
      <c r="H86" s="23"/>
      <c r="I86" s="23"/>
    </row>
    <row r="87" spans="1:9" ht="16.5">
      <c r="A87" s="38" t="s">
        <v>679</v>
      </c>
      <c r="B87" s="78" t="s">
        <v>37</v>
      </c>
      <c r="C87" s="35" t="s">
        <v>36</v>
      </c>
      <c r="D87" s="35" t="s">
        <v>39</v>
      </c>
      <c r="E87" s="58">
        <f>SUM(F87:I87)</f>
        <v>6</v>
      </c>
      <c r="F87" s="23">
        <v>3</v>
      </c>
      <c r="G87" s="23">
        <v>3</v>
      </c>
      <c r="H87" s="23"/>
      <c r="I87" s="23"/>
    </row>
    <row r="88" spans="1:9" ht="16.5">
      <c r="A88" s="38" t="s">
        <v>679</v>
      </c>
      <c r="B88" s="78" t="s">
        <v>256</v>
      </c>
      <c r="C88" s="6" t="s">
        <v>253</v>
      </c>
      <c r="D88" s="6" t="s">
        <v>252</v>
      </c>
      <c r="E88" s="58">
        <f>SUM(F88:I88)</f>
        <v>6</v>
      </c>
      <c r="F88" s="61">
        <v>3</v>
      </c>
      <c r="G88" s="23">
        <v>3</v>
      </c>
      <c r="H88" s="23"/>
      <c r="I88" s="23"/>
    </row>
    <row r="89" spans="1:9" ht="16.5">
      <c r="A89" s="38" t="s">
        <v>679</v>
      </c>
      <c r="B89" s="78" t="s">
        <v>343</v>
      </c>
      <c r="C89" s="6" t="s">
        <v>333</v>
      </c>
      <c r="D89" s="6" t="s">
        <v>334</v>
      </c>
      <c r="E89" s="58">
        <f>SUM(F89:I89)</f>
        <v>6</v>
      </c>
      <c r="F89" s="61">
        <v>3</v>
      </c>
      <c r="G89" s="23">
        <v>3</v>
      </c>
      <c r="H89" s="23"/>
      <c r="I89" s="23"/>
    </row>
    <row r="90" spans="1:9" ht="16.5">
      <c r="A90" s="38" t="s">
        <v>680</v>
      </c>
      <c r="B90" s="78" t="s">
        <v>212</v>
      </c>
      <c r="C90" s="39" t="s">
        <v>221</v>
      </c>
      <c r="D90" s="39" t="s">
        <v>238</v>
      </c>
      <c r="E90" s="58">
        <f>SUM(F90:I90)</f>
        <v>6</v>
      </c>
      <c r="F90" s="23">
        <v>6</v>
      </c>
      <c r="G90" s="23">
        <v>0</v>
      </c>
      <c r="H90" s="23"/>
      <c r="I90" s="23"/>
    </row>
    <row r="91" spans="1:9" ht="16.5">
      <c r="A91" s="38" t="s">
        <v>680</v>
      </c>
      <c r="B91" s="78" t="s">
        <v>234</v>
      </c>
      <c r="C91" s="35" t="s">
        <v>235</v>
      </c>
      <c r="D91" s="35" t="s">
        <v>238</v>
      </c>
      <c r="E91" s="58">
        <f>SUM(F91:I91)</f>
        <v>6</v>
      </c>
      <c r="F91" s="23">
        <v>6</v>
      </c>
      <c r="G91" s="23">
        <v>0</v>
      </c>
      <c r="H91" s="23"/>
      <c r="I91" s="23"/>
    </row>
    <row r="92" spans="1:9" ht="16.5">
      <c r="A92" s="38" t="s">
        <v>680</v>
      </c>
      <c r="B92" s="78" t="s">
        <v>284</v>
      </c>
      <c r="C92" s="35" t="s">
        <v>285</v>
      </c>
      <c r="D92" s="35" t="s">
        <v>275</v>
      </c>
      <c r="E92" s="58">
        <f>SUM(F92:I92)</f>
        <v>6</v>
      </c>
      <c r="F92" s="23">
        <v>6</v>
      </c>
      <c r="G92" s="23">
        <v>0</v>
      </c>
      <c r="H92" s="23"/>
      <c r="I92" s="23"/>
    </row>
    <row r="93" spans="1:9" ht="16.5">
      <c r="A93" s="38" t="s">
        <v>680</v>
      </c>
      <c r="B93" s="78" t="s">
        <v>306</v>
      </c>
      <c r="C93" s="6" t="s">
        <v>307</v>
      </c>
      <c r="D93" s="6" t="s">
        <v>308</v>
      </c>
      <c r="E93" s="58">
        <f>SUM(F93:I93)</f>
        <v>6</v>
      </c>
      <c r="F93" s="61">
        <v>6</v>
      </c>
      <c r="G93" s="23">
        <v>0</v>
      </c>
      <c r="H93" s="23"/>
      <c r="I93" s="23"/>
    </row>
    <row r="94" spans="1:9" ht="16.5">
      <c r="A94" s="38" t="s">
        <v>680</v>
      </c>
      <c r="B94" s="78" t="s">
        <v>50</v>
      </c>
      <c r="C94" s="35" t="s">
        <v>41</v>
      </c>
      <c r="D94" s="35" t="s">
        <v>39</v>
      </c>
      <c r="E94" s="58">
        <f>SUM(F94:I94)</f>
        <v>6</v>
      </c>
      <c r="F94" s="23">
        <v>6</v>
      </c>
      <c r="G94" s="23">
        <v>0</v>
      </c>
      <c r="H94" s="23"/>
      <c r="I94" s="23"/>
    </row>
    <row r="95" spans="1:9" ht="16.5">
      <c r="A95" s="38" t="s">
        <v>680</v>
      </c>
      <c r="B95" s="78" t="s">
        <v>161</v>
      </c>
      <c r="C95" s="39" t="s">
        <v>162</v>
      </c>
      <c r="D95" s="39" t="s">
        <v>165</v>
      </c>
      <c r="E95" s="58">
        <f>SUM(F95:I95)</f>
        <v>6</v>
      </c>
      <c r="F95" s="23">
        <v>6</v>
      </c>
      <c r="G95" s="23">
        <v>0</v>
      </c>
      <c r="H95" s="23"/>
      <c r="I95" s="23"/>
    </row>
    <row r="96" spans="1:9" ht="16.5">
      <c r="A96" s="38" t="s">
        <v>680</v>
      </c>
      <c r="B96" s="78" t="s">
        <v>370</v>
      </c>
      <c r="C96" s="6" t="s">
        <v>363</v>
      </c>
      <c r="D96" s="6" t="s">
        <v>362</v>
      </c>
      <c r="E96" s="58">
        <f>SUM(F96:I96)</f>
        <v>6</v>
      </c>
      <c r="F96" s="61">
        <v>6</v>
      </c>
      <c r="G96" s="23">
        <v>0</v>
      </c>
      <c r="H96" s="23"/>
      <c r="I96" s="23"/>
    </row>
    <row r="97" spans="1:9" ht="16.5">
      <c r="A97" s="38" t="s">
        <v>680</v>
      </c>
      <c r="B97" s="78" t="s">
        <v>74</v>
      </c>
      <c r="C97" s="40" t="s">
        <v>63</v>
      </c>
      <c r="D97" s="35" t="s">
        <v>70</v>
      </c>
      <c r="E97" s="58">
        <f>SUM(F97:I97)</f>
        <v>6</v>
      </c>
      <c r="F97" s="23">
        <v>6</v>
      </c>
      <c r="G97" s="23">
        <v>0</v>
      </c>
      <c r="H97" s="23"/>
      <c r="I97" s="23"/>
    </row>
    <row r="98" spans="1:9" ht="16.5">
      <c r="A98" s="38" t="s">
        <v>680</v>
      </c>
      <c r="B98" s="78" t="s">
        <v>243</v>
      </c>
      <c r="C98" s="6" t="s">
        <v>244</v>
      </c>
      <c r="D98" s="42" t="s">
        <v>245</v>
      </c>
      <c r="E98" s="58">
        <f>SUM(F98:I98)</f>
        <v>6</v>
      </c>
      <c r="F98" s="62">
        <v>6</v>
      </c>
      <c r="G98" s="23">
        <v>0</v>
      </c>
      <c r="H98" s="23"/>
      <c r="I98" s="23"/>
    </row>
    <row r="99" spans="1:9" ht="16.5">
      <c r="A99" s="38" t="s">
        <v>680</v>
      </c>
      <c r="B99" s="78" t="s">
        <v>200</v>
      </c>
      <c r="C99" s="35" t="s">
        <v>201</v>
      </c>
      <c r="D99" s="35" t="s">
        <v>204</v>
      </c>
      <c r="E99" s="58">
        <f>SUM(F99:I99)</f>
        <v>6</v>
      </c>
      <c r="F99" s="23">
        <v>6</v>
      </c>
      <c r="G99" s="23">
        <v>0</v>
      </c>
      <c r="H99" s="23"/>
      <c r="I99" s="23"/>
    </row>
    <row r="100" spans="1:9" ht="16.5">
      <c r="A100" s="38" t="s">
        <v>643</v>
      </c>
      <c r="B100" s="78" t="s">
        <v>531</v>
      </c>
      <c r="C100" s="42" t="s">
        <v>532</v>
      </c>
      <c r="D100" s="6" t="s">
        <v>275</v>
      </c>
      <c r="E100" s="58">
        <f>SUM(F100:I100)</f>
        <v>5</v>
      </c>
      <c r="F100" s="61">
        <v>0</v>
      </c>
      <c r="G100" s="23">
        <v>5</v>
      </c>
      <c r="H100" s="23"/>
      <c r="I100" s="23"/>
    </row>
    <row r="101" spans="1:9" ht="16.5">
      <c r="A101" s="38" t="s">
        <v>644</v>
      </c>
      <c r="B101" s="78" t="s">
        <v>222</v>
      </c>
      <c r="C101" s="35" t="s">
        <v>223</v>
      </c>
      <c r="D101" s="35" t="s">
        <v>238</v>
      </c>
      <c r="E101" s="58">
        <f>SUM(F101:I101)</f>
        <v>5</v>
      </c>
      <c r="F101" s="23">
        <v>2</v>
      </c>
      <c r="G101" s="23">
        <v>3</v>
      </c>
      <c r="H101" s="23"/>
      <c r="I101" s="23"/>
    </row>
    <row r="102" spans="1:9" ht="16.5">
      <c r="A102" s="38" t="s">
        <v>644</v>
      </c>
      <c r="B102" s="78" t="s">
        <v>396</v>
      </c>
      <c r="C102" s="39" t="s">
        <v>386</v>
      </c>
      <c r="D102" s="39" t="s">
        <v>387</v>
      </c>
      <c r="E102" s="58">
        <f>SUM(F102:I102)</f>
        <v>5</v>
      </c>
      <c r="F102" s="23">
        <v>2</v>
      </c>
      <c r="G102" s="23">
        <v>3</v>
      </c>
      <c r="H102" s="23"/>
      <c r="I102" s="23"/>
    </row>
    <row r="103" spans="1:9" ht="16.5">
      <c r="A103" s="38" t="s">
        <v>681</v>
      </c>
      <c r="B103" s="78" t="s">
        <v>185</v>
      </c>
      <c r="C103" s="6" t="s">
        <v>172</v>
      </c>
      <c r="D103" s="6" t="s">
        <v>178</v>
      </c>
      <c r="E103" s="58">
        <f>SUM(F103:I103)</f>
        <v>5</v>
      </c>
      <c r="F103" s="62">
        <v>3</v>
      </c>
      <c r="G103" s="23">
        <v>2</v>
      </c>
      <c r="H103" s="23"/>
      <c r="I103" s="23"/>
    </row>
    <row r="104" spans="1:9" ht="16.5">
      <c r="A104" s="38" t="s">
        <v>681</v>
      </c>
      <c r="B104" s="78" t="s">
        <v>155</v>
      </c>
      <c r="C104" s="6" t="s">
        <v>156</v>
      </c>
      <c r="D104" s="6" t="s">
        <v>165</v>
      </c>
      <c r="E104" s="58">
        <f>SUM(F104:I104)</f>
        <v>5</v>
      </c>
      <c r="F104" s="61">
        <v>3</v>
      </c>
      <c r="G104" s="23">
        <v>2</v>
      </c>
      <c r="H104" s="23"/>
      <c r="I104" s="23"/>
    </row>
    <row r="105" spans="1:9" ht="16.5">
      <c r="A105" s="38" t="s">
        <v>682</v>
      </c>
      <c r="B105" s="78" t="s">
        <v>55</v>
      </c>
      <c r="C105" s="6" t="s">
        <v>46</v>
      </c>
      <c r="D105" s="6" t="s">
        <v>39</v>
      </c>
      <c r="E105" s="58">
        <f>SUM(F105:I105)</f>
        <v>5</v>
      </c>
      <c r="F105" s="62">
        <v>4</v>
      </c>
      <c r="G105" s="23">
        <v>1</v>
      </c>
      <c r="H105" s="23"/>
      <c r="I105" s="23"/>
    </row>
    <row r="106" spans="1:9" ht="16.5">
      <c r="A106" s="38" t="s">
        <v>682</v>
      </c>
      <c r="B106" s="78" t="s">
        <v>344</v>
      </c>
      <c r="C106" s="35" t="s">
        <v>335</v>
      </c>
      <c r="D106" s="35" t="s">
        <v>334</v>
      </c>
      <c r="E106" s="58">
        <f>SUM(F106:I106)</f>
        <v>5</v>
      </c>
      <c r="F106" s="23">
        <v>4</v>
      </c>
      <c r="G106" s="23">
        <v>1</v>
      </c>
      <c r="H106" s="23"/>
      <c r="I106" s="23"/>
    </row>
    <row r="107" spans="1:9" ht="16.5">
      <c r="A107" s="38" t="s">
        <v>683</v>
      </c>
      <c r="B107" s="78" t="s">
        <v>276</v>
      </c>
      <c r="C107" s="6" t="s">
        <v>277</v>
      </c>
      <c r="D107" s="6" t="s">
        <v>275</v>
      </c>
      <c r="E107" s="58">
        <f>SUM(F107:I107)</f>
        <v>5</v>
      </c>
      <c r="F107" s="61">
        <v>5</v>
      </c>
      <c r="G107" s="23">
        <v>0</v>
      </c>
      <c r="H107" s="23"/>
      <c r="I107" s="23"/>
    </row>
    <row r="108" spans="1:9" ht="16.5">
      <c r="A108" s="38" t="s">
        <v>683</v>
      </c>
      <c r="B108" s="78" t="s">
        <v>294</v>
      </c>
      <c r="C108" s="35" t="s">
        <v>295</v>
      </c>
      <c r="D108" s="35" t="s">
        <v>275</v>
      </c>
      <c r="E108" s="58">
        <f>SUM(F108:I108)</f>
        <v>5</v>
      </c>
      <c r="F108" s="23">
        <v>5</v>
      </c>
      <c r="G108" s="23">
        <v>0</v>
      </c>
      <c r="H108" s="23"/>
      <c r="I108" s="23"/>
    </row>
    <row r="109" spans="1:9" ht="16.5">
      <c r="A109" s="38" t="s">
        <v>683</v>
      </c>
      <c r="B109" s="78" t="s">
        <v>302</v>
      </c>
      <c r="C109" s="35" t="s">
        <v>303</v>
      </c>
      <c r="D109" s="35" t="s">
        <v>275</v>
      </c>
      <c r="E109" s="58">
        <f>SUM(F109:I109)</f>
        <v>5</v>
      </c>
      <c r="F109" s="23">
        <v>5</v>
      </c>
      <c r="G109" s="23">
        <v>0</v>
      </c>
      <c r="H109" s="23"/>
      <c r="I109" s="23"/>
    </row>
    <row r="110" spans="1:9" ht="16.5">
      <c r="A110" s="38" t="s">
        <v>683</v>
      </c>
      <c r="B110" s="78" t="s">
        <v>56</v>
      </c>
      <c r="C110" s="35" t="s">
        <v>47</v>
      </c>
      <c r="D110" s="35" t="s">
        <v>39</v>
      </c>
      <c r="E110" s="58">
        <f>SUM(F110:I110)</f>
        <v>5</v>
      </c>
      <c r="F110" s="23">
        <v>5</v>
      </c>
      <c r="G110" s="23">
        <v>0</v>
      </c>
      <c r="H110" s="23"/>
      <c r="I110" s="23"/>
    </row>
    <row r="111" spans="1:9" ht="16.5">
      <c r="A111" s="38" t="s">
        <v>683</v>
      </c>
      <c r="B111" s="78" t="s">
        <v>369</v>
      </c>
      <c r="C111" s="6" t="s">
        <v>361</v>
      </c>
      <c r="D111" s="6" t="s">
        <v>362</v>
      </c>
      <c r="E111" s="58">
        <f>SUM(F111:I111)</f>
        <v>5</v>
      </c>
      <c r="F111" s="61">
        <v>5</v>
      </c>
      <c r="G111" s="23">
        <v>0</v>
      </c>
      <c r="H111" s="23"/>
      <c r="I111" s="23"/>
    </row>
    <row r="112" spans="1:9" ht="16.5">
      <c r="A112" s="38" t="s">
        <v>683</v>
      </c>
      <c r="B112" s="78" t="s">
        <v>374</v>
      </c>
      <c r="C112" s="35" t="s">
        <v>367</v>
      </c>
      <c r="D112" s="35" t="s">
        <v>362</v>
      </c>
      <c r="E112" s="58">
        <f>SUM(F112:I112)</f>
        <v>5</v>
      </c>
      <c r="F112" s="23">
        <v>5</v>
      </c>
      <c r="G112" s="23">
        <v>0</v>
      </c>
      <c r="H112" s="23"/>
      <c r="I112" s="23"/>
    </row>
    <row r="113" spans="1:9" ht="16.5">
      <c r="A113" s="38" t="s">
        <v>683</v>
      </c>
      <c r="B113" s="78" t="s">
        <v>347</v>
      </c>
      <c r="C113" s="35" t="s">
        <v>338</v>
      </c>
      <c r="D113" s="35" t="s">
        <v>334</v>
      </c>
      <c r="E113" s="58">
        <f>SUM(F113:I113)</f>
        <v>5</v>
      </c>
      <c r="F113" s="23">
        <v>5</v>
      </c>
      <c r="G113" s="23">
        <v>0</v>
      </c>
      <c r="H113" s="23"/>
      <c r="I113" s="23"/>
    </row>
    <row r="114" spans="1:9" ht="16.5">
      <c r="A114" s="38" t="s">
        <v>683</v>
      </c>
      <c r="B114" s="78" t="s">
        <v>349</v>
      </c>
      <c r="C114" s="35" t="s">
        <v>340</v>
      </c>
      <c r="D114" s="35" t="s">
        <v>341</v>
      </c>
      <c r="E114" s="58">
        <f>SUM(F114:I114)</f>
        <v>5</v>
      </c>
      <c r="F114" s="23">
        <v>5</v>
      </c>
      <c r="G114" s="23">
        <v>0</v>
      </c>
      <c r="H114" s="23"/>
      <c r="I114" s="23"/>
    </row>
    <row r="115" spans="1:9" ht="16.5">
      <c r="A115" s="38" t="s">
        <v>684</v>
      </c>
      <c r="B115" s="78" t="s">
        <v>537</v>
      </c>
      <c r="C115" s="42" t="s">
        <v>535</v>
      </c>
      <c r="D115" s="6" t="s">
        <v>355</v>
      </c>
      <c r="E115" s="58">
        <f>SUM(F115:I115)</f>
        <v>4</v>
      </c>
      <c r="F115" s="62">
        <v>0</v>
      </c>
      <c r="G115" s="23">
        <v>4</v>
      </c>
      <c r="H115" s="23"/>
      <c r="I115" s="23"/>
    </row>
    <row r="116" spans="1:9" ht="16.5">
      <c r="A116" s="38" t="s">
        <v>566</v>
      </c>
      <c r="B116" s="78" t="s">
        <v>142</v>
      </c>
      <c r="C116" s="6" t="s">
        <v>143</v>
      </c>
      <c r="D116" s="6" t="s">
        <v>146</v>
      </c>
      <c r="E116" s="58">
        <f>SUM(F116:I116)</f>
        <v>4</v>
      </c>
      <c r="F116" s="62">
        <v>1</v>
      </c>
      <c r="G116" s="23">
        <v>3</v>
      </c>
      <c r="H116" s="23"/>
      <c r="I116" s="23"/>
    </row>
    <row r="117" spans="1:9" ht="16.5">
      <c r="A117" s="38" t="s">
        <v>685</v>
      </c>
      <c r="B117" s="78" t="s">
        <v>52</v>
      </c>
      <c r="C117" s="35" t="s">
        <v>444</v>
      </c>
      <c r="D117" s="35" t="s">
        <v>39</v>
      </c>
      <c r="E117" s="58">
        <f>SUM(F117:I117)</f>
        <v>4</v>
      </c>
      <c r="F117" s="23">
        <v>3</v>
      </c>
      <c r="G117" s="23">
        <v>1</v>
      </c>
      <c r="H117" s="23"/>
      <c r="I117" s="23"/>
    </row>
    <row r="118" spans="1:9" ht="16.5">
      <c r="A118" s="38" t="s">
        <v>685</v>
      </c>
      <c r="B118" s="78" t="s">
        <v>78</v>
      </c>
      <c r="C118" s="6" t="s">
        <v>67</v>
      </c>
      <c r="D118" s="6" t="s">
        <v>70</v>
      </c>
      <c r="E118" s="58">
        <f>SUM(F118:I118)</f>
        <v>4</v>
      </c>
      <c r="F118" s="62">
        <v>3</v>
      </c>
      <c r="G118" s="23">
        <v>1</v>
      </c>
      <c r="H118" s="23"/>
      <c r="I118" s="23"/>
    </row>
    <row r="119" spans="1:9" ht="16.5">
      <c r="A119" s="38" t="s">
        <v>685</v>
      </c>
      <c r="B119" s="78" t="s">
        <v>80</v>
      </c>
      <c r="C119" s="35" t="s">
        <v>69</v>
      </c>
      <c r="D119" s="35" t="s">
        <v>70</v>
      </c>
      <c r="E119" s="58">
        <f>SUM(F119:I119)</f>
        <v>4</v>
      </c>
      <c r="F119" s="23">
        <v>3</v>
      </c>
      <c r="G119" s="23">
        <v>1</v>
      </c>
      <c r="H119" s="23"/>
      <c r="I119" s="23"/>
    </row>
    <row r="120" spans="1:9" ht="16.5">
      <c r="A120" s="38" t="s">
        <v>686</v>
      </c>
      <c r="B120" s="78" t="s">
        <v>397</v>
      </c>
      <c r="C120" s="35" t="s">
        <v>388</v>
      </c>
      <c r="D120" s="35" t="s">
        <v>387</v>
      </c>
      <c r="E120" s="58">
        <f>SUM(F120:I120)</f>
        <v>4</v>
      </c>
      <c r="F120" s="23">
        <v>4</v>
      </c>
      <c r="G120" s="23">
        <v>0</v>
      </c>
      <c r="H120" s="23"/>
      <c r="I120" s="23"/>
    </row>
    <row r="121" spans="1:9" ht="16.5">
      <c r="A121" s="38" t="s">
        <v>686</v>
      </c>
      <c r="B121" s="78" t="s">
        <v>403</v>
      </c>
      <c r="C121" s="35" t="s">
        <v>394</v>
      </c>
      <c r="D121" s="35" t="s">
        <v>387</v>
      </c>
      <c r="E121" s="58">
        <f>SUM(F121:I121)</f>
        <v>4</v>
      </c>
      <c r="F121" s="23">
        <v>4</v>
      </c>
      <c r="G121" s="23">
        <v>0</v>
      </c>
      <c r="H121" s="23"/>
      <c r="I121" s="23"/>
    </row>
    <row r="122" spans="1:9" ht="16.5">
      <c r="A122" s="38" t="s">
        <v>686</v>
      </c>
      <c r="B122" s="78" t="s">
        <v>315</v>
      </c>
      <c r="C122" s="6" t="s">
        <v>316</v>
      </c>
      <c r="D122" s="6" t="s">
        <v>314</v>
      </c>
      <c r="E122" s="58">
        <f>SUM(F122:I122)</f>
        <v>4</v>
      </c>
      <c r="F122" s="62">
        <v>4</v>
      </c>
      <c r="G122" s="23">
        <v>0</v>
      </c>
      <c r="H122" s="23"/>
      <c r="I122" s="23"/>
    </row>
    <row r="123" spans="1:9" ht="16.5">
      <c r="A123" s="38" t="s">
        <v>686</v>
      </c>
      <c r="B123" s="78" t="s">
        <v>360</v>
      </c>
      <c r="C123" s="6" t="s">
        <v>357</v>
      </c>
      <c r="D123" s="6" t="s">
        <v>355</v>
      </c>
      <c r="E123" s="58">
        <f>SUM(F123:I123)</f>
        <v>4</v>
      </c>
      <c r="F123" s="62">
        <v>4</v>
      </c>
      <c r="G123" s="23">
        <v>0</v>
      </c>
      <c r="H123" s="23"/>
      <c r="I123" s="23"/>
    </row>
    <row r="124" spans="1:9" ht="16.5">
      <c r="A124" s="38" t="s">
        <v>686</v>
      </c>
      <c r="B124" s="78" t="s">
        <v>76</v>
      </c>
      <c r="C124" s="6" t="s">
        <v>65</v>
      </c>
      <c r="D124" s="6" t="s">
        <v>70</v>
      </c>
      <c r="E124" s="58">
        <f>SUM(F124:I124)</f>
        <v>4</v>
      </c>
      <c r="F124" s="61">
        <v>4</v>
      </c>
      <c r="G124" s="23">
        <v>0</v>
      </c>
      <c r="H124" s="23"/>
      <c r="I124" s="23"/>
    </row>
    <row r="125" spans="1:9" ht="16.5">
      <c r="A125" s="38" t="s">
        <v>686</v>
      </c>
      <c r="B125" s="78" t="s">
        <v>348</v>
      </c>
      <c r="C125" s="6" t="s">
        <v>339</v>
      </c>
      <c r="D125" s="6" t="s">
        <v>334</v>
      </c>
      <c r="E125" s="58">
        <f>SUM(F125:I125)</f>
        <v>4</v>
      </c>
      <c r="F125" s="62">
        <v>4</v>
      </c>
      <c r="G125" s="23">
        <v>0</v>
      </c>
      <c r="H125" s="23"/>
      <c r="I125" s="23"/>
    </row>
    <row r="126" spans="1:9" ht="16.5">
      <c r="A126" s="38" t="s">
        <v>686</v>
      </c>
      <c r="B126" s="78" t="s">
        <v>209</v>
      </c>
      <c r="C126" s="26" t="s">
        <v>205</v>
      </c>
      <c r="D126" s="26" t="s">
        <v>208</v>
      </c>
      <c r="E126" s="58">
        <f>SUM(F126:I126)</f>
        <v>4</v>
      </c>
      <c r="F126" s="23">
        <v>4</v>
      </c>
      <c r="G126" s="23">
        <v>0</v>
      </c>
      <c r="H126" s="23"/>
      <c r="I126" s="23"/>
    </row>
    <row r="127" spans="1:9" ht="16.5">
      <c r="A127" s="38" t="s">
        <v>686</v>
      </c>
      <c r="B127" s="78" t="s">
        <v>210</v>
      </c>
      <c r="C127" s="6" t="s">
        <v>206</v>
      </c>
      <c r="D127" s="6" t="s">
        <v>208</v>
      </c>
      <c r="E127" s="58">
        <f>SUM(F127:I127)</f>
        <v>4</v>
      </c>
      <c r="F127" s="62">
        <v>4</v>
      </c>
      <c r="G127" s="23">
        <v>0</v>
      </c>
      <c r="H127" s="23"/>
      <c r="I127" s="23"/>
    </row>
    <row r="128" spans="1:9" ht="16.5">
      <c r="A128" s="38" t="s">
        <v>620</v>
      </c>
      <c r="B128" s="78" t="s">
        <v>522</v>
      </c>
      <c r="C128" s="6" t="s">
        <v>519</v>
      </c>
      <c r="D128" s="6" t="s">
        <v>178</v>
      </c>
      <c r="E128" s="58">
        <f>SUM(F128:I128)</f>
        <v>3</v>
      </c>
      <c r="F128" s="61">
        <v>0</v>
      </c>
      <c r="G128" s="23">
        <v>3</v>
      </c>
      <c r="H128" s="23"/>
      <c r="I128" s="23"/>
    </row>
    <row r="129" spans="1:9" ht="16.5">
      <c r="A129" s="38" t="s">
        <v>620</v>
      </c>
      <c r="B129" s="78" t="s">
        <v>523</v>
      </c>
      <c r="C129" s="6" t="s">
        <v>520</v>
      </c>
      <c r="D129" s="6" t="s">
        <v>178</v>
      </c>
      <c r="E129" s="58">
        <f>SUM(F129:I129)</f>
        <v>3</v>
      </c>
      <c r="F129" s="61">
        <v>0</v>
      </c>
      <c r="G129" s="23">
        <v>3</v>
      </c>
      <c r="H129" s="23"/>
      <c r="I129" s="23"/>
    </row>
    <row r="130" spans="1:9" ht="16.5">
      <c r="A130" s="38" t="s">
        <v>620</v>
      </c>
      <c r="B130" s="78" t="s">
        <v>446</v>
      </c>
      <c r="C130" s="42" t="s">
        <v>439</v>
      </c>
      <c r="D130" s="6" t="s">
        <v>39</v>
      </c>
      <c r="E130" s="58">
        <f>SUM(F130:I130)</f>
        <v>3</v>
      </c>
      <c r="F130" s="62">
        <v>0</v>
      </c>
      <c r="G130" s="23">
        <v>3</v>
      </c>
      <c r="H130" s="23"/>
      <c r="I130" s="23"/>
    </row>
    <row r="131" spans="1:9" ht="16.5">
      <c r="A131" s="38" t="s">
        <v>583</v>
      </c>
      <c r="B131" s="78" t="s">
        <v>304</v>
      </c>
      <c r="C131" s="6" t="s">
        <v>305</v>
      </c>
      <c r="D131" s="6" t="s">
        <v>275</v>
      </c>
      <c r="E131" s="58">
        <f>SUM(F131:I131)</f>
        <v>3</v>
      </c>
      <c r="F131" s="61">
        <v>2</v>
      </c>
      <c r="G131" s="23">
        <v>1</v>
      </c>
      <c r="H131" s="23"/>
      <c r="I131" s="23"/>
    </row>
    <row r="132" spans="1:9" ht="16.5">
      <c r="A132" s="38" t="s">
        <v>621</v>
      </c>
      <c r="B132" s="78" t="s">
        <v>35</v>
      </c>
      <c r="C132" s="6" t="s">
        <v>33</v>
      </c>
      <c r="D132" s="6" t="s">
        <v>32</v>
      </c>
      <c r="E132" s="58">
        <f>SUM(F132:I132)</f>
        <v>3</v>
      </c>
      <c r="F132" s="23">
        <v>3</v>
      </c>
      <c r="G132" s="23">
        <v>0</v>
      </c>
      <c r="H132" s="23"/>
      <c r="I132" s="23"/>
    </row>
    <row r="133" spans="1:9" ht="16.5">
      <c r="A133" s="38" t="s">
        <v>621</v>
      </c>
      <c r="B133" s="78" t="s">
        <v>404</v>
      </c>
      <c r="C133" s="6" t="s">
        <v>395</v>
      </c>
      <c r="D133" s="6" t="s">
        <v>387</v>
      </c>
      <c r="E133" s="58">
        <f>SUM(F133:I133)</f>
        <v>3</v>
      </c>
      <c r="F133" s="23">
        <v>3</v>
      </c>
      <c r="G133" s="23">
        <v>0</v>
      </c>
      <c r="H133" s="23"/>
      <c r="I133" s="23"/>
    </row>
    <row r="134" spans="1:9" ht="16.5">
      <c r="A134" s="38" t="s">
        <v>621</v>
      </c>
      <c r="B134" s="78" t="s">
        <v>296</v>
      </c>
      <c r="C134" s="6" t="s">
        <v>297</v>
      </c>
      <c r="D134" s="6" t="s">
        <v>275</v>
      </c>
      <c r="E134" s="58">
        <f>SUM(F134:I134)</f>
        <v>3</v>
      </c>
      <c r="F134" s="61">
        <v>3</v>
      </c>
      <c r="G134" s="23">
        <v>0</v>
      </c>
      <c r="H134" s="23"/>
      <c r="I134" s="23"/>
    </row>
    <row r="135" spans="1:9" ht="16.5">
      <c r="A135" s="38" t="s">
        <v>621</v>
      </c>
      <c r="B135" s="78" t="s">
        <v>298</v>
      </c>
      <c r="C135" s="6" t="s">
        <v>299</v>
      </c>
      <c r="D135" s="6" t="s">
        <v>275</v>
      </c>
      <c r="E135" s="58">
        <f>SUM(F135:I135)</f>
        <v>3</v>
      </c>
      <c r="F135" s="23">
        <v>3</v>
      </c>
      <c r="G135" s="23">
        <v>0</v>
      </c>
      <c r="H135" s="23"/>
      <c r="I135" s="23"/>
    </row>
    <row r="136" spans="1:9" ht="16.5">
      <c r="A136" s="38" t="s">
        <v>621</v>
      </c>
      <c r="B136" s="78" t="s">
        <v>75</v>
      </c>
      <c r="C136" s="43" t="s">
        <v>64</v>
      </c>
      <c r="D136" s="35" t="s">
        <v>70</v>
      </c>
      <c r="E136" s="58">
        <f>SUM(F136:I136)</f>
        <v>3</v>
      </c>
      <c r="F136" s="23">
        <v>3</v>
      </c>
      <c r="G136" s="23">
        <v>0</v>
      </c>
      <c r="H136" s="23"/>
      <c r="I136" s="23"/>
    </row>
    <row r="137" spans="1:9" ht="16.5">
      <c r="A137" s="38" t="s">
        <v>621</v>
      </c>
      <c r="B137" s="78" t="s">
        <v>211</v>
      </c>
      <c r="C137" s="6" t="s">
        <v>207</v>
      </c>
      <c r="D137" s="6" t="s">
        <v>208</v>
      </c>
      <c r="E137" s="58">
        <f>SUM(F137:I137)</f>
        <v>3</v>
      </c>
      <c r="F137" s="61">
        <v>3</v>
      </c>
      <c r="G137" s="23">
        <v>0</v>
      </c>
      <c r="H137" s="23"/>
      <c r="I137" s="23"/>
    </row>
    <row r="138" spans="1:9" ht="16.5">
      <c r="A138" s="38" t="s">
        <v>622</v>
      </c>
      <c r="B138" s="68" t="s">
        <v>514</v>
      </c>
      <c r="C138" s="50" t="s">
        <v>515</v>
      </c>
      <c r="D138" s="35" t="s">
        <v>511</v>
      </c>
      <c r="E138" s="58">
        <f>SUM(F138:I138)</f>
        <v>2</v>
      </c>
      <c r="F138" s="23">
        <v>0</v>
      </c>
      <c r="G138" s="23">
        <v>2</v>
      </c>
      <c r="H138" s="23"/>
      <c r="I138" s="23"/>
    </row>
    <row r="139" spans="1:9" ht="16.5">
      <c r="A139" s="38" t="s">
        <v>622</v>
      </c>
      <c r="B139" s="78" t="s">
        <v>538</v>
      </c>
      <c r="C139" s="42" t="s">
        <v>536</v>
      </c>
      <c r="D139" s="6" t="s">
        <v>355</v>
      </c>
      <c r="E139" s="58">
        <f>SUM(F139:I139)</f>
        <v>2</v>
      </c>
      <c r="F139" s="62">
        <v>0</v>
      </c>
      <c r="G139" s="23">
        <v>2</v>
      </c>
      <c r="H139" s="23"/>
      <c r="I139" s="23"/>
    </row>
    <row r="140" spans="1:9" ht="16.5">
      <c r="A140" s="38" t="s">
        <v>622</v>
      </c>
      <c r="B140" s="78" t="s">
        <v>527</v>
      </c>
      <c r="C140" s="6" t="s">
        <v>525</v>
      </c>
      <c r="D140" s="6" t="s">
        <v>334</v>
      </c>
      <c r="E140" s="58">
        <f>SUM(F140:I140)</f>
        <v>2</v>
      </c>
      <c r="F140" s="61">
        <v>0</v>
      </c>
      <c r="G140" s="23">
        <v>2</v>
      </c>
      <c r="H140" s="23"/>
      <c r="I140" s="23"/>
    </row>
    <row r="141" spans="1:9" ht="16.5">
      <c r="A141" s="38" t="s">
        <v>623</v>
      </c>
      <c r="B141" s="78" t="s">
        <v>230</v>
      </c>
      <c r="C141" s="6" t="s">
        <v>231</v>
      </c>
      <c r="D141" s="6" t="s">
        <v>238</v>
      </c>
      <c r="E141" s="58">
        <f>SUM(F141:I141)</f>
        <v>2</v>
      </c>
      <c r="F141" s="61">
        <v>2</v>
      </c>
      <c r="G141" s="23">
        <v>0</v>
      </c>
      <c r="H141" s="23"/>
      <c r="I141" s="23"/>
    </row>
    <row r="142" spans="1:9" ht="16.5">
      <c r="A142" s="38" t="s">
        <v>623</v>
      </c>
      <c r="B142" s="78" t="s">
        <v>51</v>
      </c>
      <c r="C142" s="35" t="s">
        <v>42</v>
      </c>
      <c r="D142" s="35" t="s">
        <v>39</v>
      </c>
      <c r="E142" s="58">
        <f>SUM(F142:I142)</f>
        <v>2</v>
      </c>
      <c r="F142" s="23">
        <v>2</v>
      </c>
      <c r="G142" s="23">
        <v>0</v>
      </c>
      <c r="H142" s="23"/>
      <c r="I142" s="23"/>
    </row>
    <row r="143" spans="1:9" ht="16.5">
      <c r="A143" s="38" t="s">
        <v>623</v>
      </c>
      <c r="B143" s="78" t="s">
        <v>350</v>
      </c>
      <c r="C143" s="6" t="s">
        <v>342</v>
      </c>
      <c r="D143" s="6" t="s">
        <v>334</v>
      </c>
      <c r="E143" s="58">
        <f>SUM(F143:I143)</f>
        <v>2</v>
      </c>
      <c r="F143" s="61">
        <v>2</v>
      </c>
      <c r="G143" s="23">
        <v>0</v>
      </c>
      <c r="H143" s="23"/>
      <c r="I143" s="23"/>
    </row>
    <row r="144" spans="1:9" ht="16.5">
      <c r="A144" s="38" t="s">
        <v>624</v>
      </c>
      <c r="B144" s="78" t="s">
        <v>529</v>
      </c>
      <c r="C144" s="42" t="s">
        <v>530</v>
      </c>
      <c r="D144" s="6" t="s">
        <v>275</v>
      </c>
      <c r="E144" s="58">
        <f>SUM(F144:I144)</f>
        <v>1</v>
      </c>
      <c r="F144" s="61">
        <v>0</v>
      </c>
      <c r="G144" s="23">
        <v>1</v>
      </c>
      <c r="H144" s="23"/>
      <c r="I144" s="23"/>
    </row>
    <row r="145" spans="1:9" ht="16.5">
      <c r="A145" s="38" t="s">
        <v>624</v>
      </c>
      <c r="B145" s="78" t="s">
        <v>528</v>
      </c>
      <c r="C145" s="6" t="s">
        <v>526</v>
      </c>
      <c r="D145" s="6" t="s">
        <v>334</v>
      </c>
      <c r="E145" s="58">
        <f>SUM(F145:I145)</f>
        <v>1</v>
      </c>
      <c r="F145" s="61">
        <v>0</v>
      </c>
      <c r="G145" s="23">
        <v>1</v>
      </c>
      <c r="H145" s="23"/>
      <c r="I145" s="23"/>
    </row>
    <row r="146" spans="1:9" ht="16.5">
      <c r="A146" s="38" t="s">
        <v>584</v>
      </c>
      <c r="B146" s="78" t="s">
        <v>300</v>
      </c>
      <c r="C146" s="6" t="s">
        <v>301</v>
      </c>
      <c r="D146" s="6" t="s">
        <v>275</v>
      </c>
      <c r="E146" s="58">
        <f>SUM(F146:I146)</f>
        <v>1</v>
      </c>
      <c r="F146" s="23">
        <v>1</v>
      </c>
      <c r="G146" s="23">
        <v>0</v>
      </c>
      <c r="H146" s="23"/>
      <c r="I146" s="23"/>
    </row>
    <row r="147" spans="1:9" ht="16.5">
      <c r="A147" s="38" t="s">
        <v>569</v>
      </c>
      <c r="B147" s="78" t="s">
        <v>278</v>
      </c>
      <c r="C147" s="35" t="s">
        <v>279</v>
      </c>
      <c r="D147" s="35" t="s">
        <v>275</v>
      </c>
      <c r="E147" s="58">
        <f>SUM(F147:I147)</f>
        <v>0</v>
      </c>
      <c r="F147" s="23">
        <v>0</v>
      </c>
      <c r="G147" s="23">
        <v>0</v>
      </c>
      <c r="H147" s="23"/>
      <c r="I147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Telma Soft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edemin</dc:creator>
  <cp:keywords/>
  <dc:description/>
  <cp:lastModifiedBy>Evgenii Demin</cp:lastModifiedBy>
  <dcterms:created xsi:type="dcterms:W3CDTF">2010-10-12T09:29:11Z</dcterms:created>
  <dcterms:modified xsi:type="dcterms:W3CDTF">2015-12-25T08:44:56Z</dcterms:modified>
  <cp:category/>
  <cp:version/>
  <cp:contentType/>
  <cp:contentStatus/>
</cp:coreProperties>
</file>