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Команды" sheetId="1" r:id="rId1"/>
    <sheet name="Расплюсовка" sheetId="2" r:id="rId2"/>
    <sheet name="Спорные" sheetId="3" r:id="rId3"/>
    <sheet name="Таблица тура" sheetId="4" r:id="rId4"/>
    <sheet name="Таблица Кубка" sheetId="5" r:id="rId5"/>
  </sheets>
  <definedNames/>
  <calcPr fullCalcOnLoad="1"/>
</workbook>
</file>

<file path=xl/sharedStrings.xml><?xml version="1.0" encoding="utf-8"?>
<sst xmlns="http://schemas.openxmlformats.org/spreadsheetml/2006/main" count="2286" uniqueCount="387">
  <si>
    <t>№</t>
  </si>
  <si>
    <t>Название команды</t>
  </si>
  <si>
    <t>Город</t>
  </si>
  <si>
    <t>Тур №1</t>
  </si>
  <si>
    <t>Тур №2</t>
  </si>
  <si>
    <t>Тур №3</t>
  </si>
  <si>
    <t>Место</t>
  </si>
  <si>
    <t>Команда</t>
  </si>
  <si>
    <t>Итого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</si>
  <si>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</si>
  <si>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</si>
  <si>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</si>
  <si>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</si>
  <si>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</si>
  <si>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</si>
  <si>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</si>
  <si>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</si>
  <si>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</si>
  <si>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Луганск</t>
  </si>
  <si>
    <t>Руськие люди</t>
  </si>
  <si>
    <t>mid</t>
  </si>
  <si>
    <t>5max - 5min</t>
  </si>
  <si>
    <t>Тур 1</t>
  </si>
  <si>
    <t>Тур 2</t>
  </si>
  <si>
    <t>Тур 3</t>
  </si>
  <si>
    <t>Тур 4</t>
  </si>
  <si>
    <t>Капитан очевидность</t>
  </si>
  <si>
    <t>%%: 20-80</t>
  </si>
  <si>
    <t>%%: 30-70</t>
  </si>
  <si>
    <t>Stage proportion</t>
  </si>
  <si>
    <t>:</t>
  </si>
  <si>
    <t>%%: &gt;=50</t>
  </si>
  <si>
    <t>Парламент</t>
  </si>
  <si>
    <t>Казань</t>
  </si>
  <si>
    <t>Доктор Клей</t>
  </si>
  <si>
    <t>Клетчатый Галстук</t>
  </si>
  <si>
    <t>По Любому</t>
  </si>
  <si>
    <t>Блок Смешения-2</t>
  </si>
  <si>
    <t>"Ы де я?!"</t>
  </si>
  <si>
    <t>Brain Killers</t>
  </si>
  <si>
    <t>Ереван</t>
  </si>
  <si>
    <t>Juventa</t>
  </si>
  <si>
    <t>Горелый Алюминий</t>
  </si>
  <si>
    <t>Калининград</t>
  </si>
  <si>
    <t>Сороконога</t>
  </si>
  <si>
    <t>номер вопроса</t>
  </si>
  <si>
    <t>ответ команды</t>
  </si>
  <si>
    <t>вердикт</t>
  </si>
  <si>
    <t>обоснование</t>
  </si>
  <si>
    <t>Регина</t>
  </si>
  <si>
    <t>Ярославль</t>
  </si>
  <si>
    <t>Палящее солнце Сибири</t>
  </si>
  <si>
    <t>Бодрячком</t>
  </si>
  <si>
    <t>Плацкарт</t>
  </si>
  <si>
    <t>Non factum</t>
  </si>
  <si>
    <t>Лось вращения</t>
  </si>
  <si>
    <t>Пермь</t>
  </si>
  <si>
    <t>Кризис поколения</t>
  </si>
  <si>
    <t>Ковров</t>
  </si>
  <si>
    <t>Крутые бобры</t>
  </si>
  <si>
    <t>Золотая молодежь</t>
  </si>
  <si>
    <t>Комета</t>
  </si>
  <si>
    <t>Восток</t>
  </si>
  <si>
    <t>Энерджайзеры</t>
  </si>
  <si>
    <t>Дети 21 века</t>
  </si>
  <si>
    <t>Frutella</t>
  </si>
  <si>
    <t>Звездочки</t>
  </si>
  <si>
    <t>Скорострелы и отщепенцы</t>
  </si>
  <si>
    <t>Ивантеевка</t>
  </si>
  <si>
    <t>Своя атмосфера</t>
  </si>
  <si>
    <t>Нижневартовск</t>
  </si>
  <si>
    <t>Победители</t>
  </si>
  <si>
    <t>Инкогнито</t>
  </si>
  <si>
    <t>Фэнтези</t>
  </si>
  <si>
    <t>Большевик</t>
  </si>
  <si>
    <t>Огонь</t>
  </si>
  <si>
    <t>No comments</t>
  </si>
  <si>
    <t>Аматерасу</t>
  </si>
  <si>
    <t>Сверхсознание</t>
  </si>
  <si>
    <t>Серпухов</t>
  </si>
  <si>
    <t>Мультличности</t>
  </si>
  <si>
    <t>Эй, ты!</t>
  </si>
  <si>
    <t>Мозголомы</t>
  </si>
  <si>
    <t>Ворошиловские стрелки</t>
  </si>
  <si>
    <t>Всё просто</t>
  </si>
  <si>
    <t>Без дебилов</t>
  </si>
  <si>
    <t>Эврика</t>
  </si>
  <si>
    <t>Усть-Каменогорск</t>
  </si>
  <si>
    <t>Сверхъестественное</t>
  </si>
  <si>
    <t>Green Vale</t>
  </si>
  <si>
    <t>Сириус</t>
  </si>
  <si>
    <t>Чернушка</t>
  </si>
  <si>
    <t>Ника</t>
  </si>
  <si>
    <t>Бом-Бом</t>
  </si>
  <si>
    <t>Zoom-Zoom</t>
  </si>
  <si>
    <t>Brainstorm</t>
  </si>
  <si>
    <t>Стальная Империя</t>
  </si>
  <si>
    <t>Огни Святого Эльма</t>
  </si>
  <si>
    <t>Жодино</t>
  </si>
  <si>
    <t>Солярис</t>
  </si>
  <si>
    <t>Команда Самойленко</t>
  </si>
  <si>
    <t>Москва</t>
  </si>
  <si>
    <t>Команда Филеева</t>
  </si>
  <si>
    <t>Lights</t>
  </si>
  <si>
    <t>Нижний Новгород</t>
  </si>
  <si>
    <t>Мария Антуанетта</t>
  </si>
  <si>
    <t>Rippers</t>
  </si>
  <si>
    <t>Няшные зефирки</t>
  </si>
  <si>
    <t>М6</t>
  </si>
  <si>
    <t>Двуспальная кровать</t>
  </si>
  <si>
    <t>Катарсис</t>
  </si>
  <si>
    <t>Endless Mind</t>
  </si>
  <si>
    <t>9А</t>
  </si>
  <si>
    <t>Саров</t>
  </si>
  <si>
    <t>Катионы</t>
  </si>
  <si>
    <t>Дети истории</t>
  </si>
  <si>
    <t>Сто пудов</t>
  </si>
  <si>
    <t>ГриСли</t>
  </si>
  <si>
    <t>360 градусов</t>
  </si>
  <si>
    <t>Шесть кадров</t>
  </si>
  <si>
    <t>3х3</t>
  </si>
  <si>
    <t>А можно пять?</t>
  </si>
  <si>
    <t>Бостонское чаепитие</t>
  </si>
  <si>
    <t>ElementarySchool</t>
  </si>
  <si>
    <t>Смоленск</t>
  </si>
  <si>
    <t>Вилка</t>
  </si>
  <si>
    <t>Ванильное призвание</t>
  </si>
  <si>
    <t>Апельсин</t>
  </si>
  <si>
    <t>МЭЛС</t>
  </si>
  <si>
    <t>Летучий голландец</t>
  </si>
  <si>
    <t>Фотон</t>
  </si>
  <si>
    <t>Anonymous</t>
  </si>
  <si>
    <t>Зодиак</t>
  </si>
  <si>
    <t>Эчмиадзин</t>
  </si>
  <si>
    <t>Омега</t>
  </si>
  <si>
    <t>Альфа</t>
  </si>
  <si>
    <t>Витамин</t>
  </si>
  <si>
    <t>Viva</t>
  </si>
  <si>
    <t>Олимп</t>
  </si>
  <si>
    <t>Фортуна</t>
  </si>
  <si>
    <t>Ежики-кочегары</t>
  </si>
  <si>
    <t>Фломастер</t>
  </si>
  <si>
    <t>Екатеринбург</t>
  </si>
  <si>
    <t>Полтора мизантропа</t>
  </si>
  <si>
    <t>NoName</t>
  </si>
  <si>
    <t>Знатоки</t>
  </si>
  <si>
    <t>Любая команда</t>
  </si>
  <si>
    <t>rvemsya_v_top</t>
  </si>
  <si>
    <t>Томск</t>
  </si>
  <si>
    <t>Планета 51</t>
  </si>
  <si>
    <t>ГВАГАЧС</t>
  </si>
  <si>
    <t>Северск</t>
  </si>
  <si>
    <t>Баобаб</t>
  </si>
  <si>
    <t>Добровольцы</t>
  </si>
  <si>
    <t>Снежинка</t>
  </si>
  <si>
    <t>Победа</t>
  </si>
  <si>
    <t>Великолепная шестерка</t>
  </si>
  <si>
    <t>Ночные голоса</t>
  </si>
  <si>
    <t>Квант</t>
  </si>
  <si>
    <t>Минерва</t>
  </si>
  <si>
    <t>Чёрные и колючие</t>
  </si>
  <si>
    <t>АШНЮ</t>
  </si>
  <si>
    <t>Гангнам стайл</t>
  </si>
  <si>
    <t>Малина</t>
  </si>
  <si>
    <t>Бузиновые шпуньки</t>
  </si>
  <si>
    <t>НИИ 116</t>
  </si>
  <si>
    <t>Республика успеха</t>
  </si>
  <si>
    <t>Орион</t>
  </si>
  <si>
    <t>Крепкий орешек</t>
  </si>
  <si>
    <t>Бермудский квадрат</t>
  </si>
  <si>
    <t>451 по Фаренгейту</t>
  </si>
  <si>
    <t>Пеликан</t>
  </si>
  <si>
    <t>Vision</t>
  </si>
  <si>
    <t>SWAG</t>
  </si>
  <si>
    <t>6max - 6min</t>
  </si>
  <si>
    <t>Единица</t>
  </si>
  <si>
    <t>Фруктовая компания Apple</t>
  </si>
  <si>
    <t>Колокола и пушки</t>
  </si>
  <si>
    <t>Лить воду</t>
  </si>
  <si>
    <t>Дуплет: морской бой в древности</t>
  </si>
  <si>
    <t>Скрипучие полы</t>
  </si>
  <si>
    <t>Парфюмерный оргАн</t>
  </si>
  <si>
    <t>Евангелие кириллицей</t>
  </si>
  <si>
    <t>Место под солнцем</t>
  </si>
  <si>
    <t>Ясная поляна</t>
  </si>
  <si>
    <t>Варфоломеевская ночь</t>
  </si>
  <si>
    <t>Инструкция по разборке</t>
  </si>
  <si>
    <t>Реклама</t>
  </si>
  <si>
    <t>Голуби</t>
  </si>
  <si>
    <t>Гербовое родство</t>
  </si>
  <si>
    <t>Рождение Японии</t>
  </si>
  <si>
    <t>Копейка и сабленица</t>
  </si>
  <si>
    <t>Названия для лошади</t>
  </si>
  <si>
    <t>Боевые собаки</t>
  </si>
  <si>
    <t>Биологическое оружие</t>
  </si>
  <si>
    <t>Новый свет вместо конца света</t>
  </si>
  <si>
    <t>Художник Филатов</t>
  </si>
  <si>
    <t>Коммунизм у берегов Америки</t>
  </si>
  <si>
    <t>Прозвище Политехнической школы</t>
  </si>
  <si>
    <t>Рождество на фронте</t>
  </si>
  <si>
    <t>Богомол-сирота</t>
  </si>
  <si>
    <t>Вопрос о выборе вероисповедния</t>
  </si>
  <si>
    <t>Национальность Пуаро</t>
  </si>
  <si>
    <t>Полевой маршал</t>
  </si>
  <si>
    <t>Ссылка</t>
  </si>
  <si>
    <t>Велосипед и колесо</t>
  </si>
  <si>
    <t>Отдал державу Годунову</t>
  </si>
  <si>
    <t>Крен для дальности стрельбы</t>
  </si>
  <si>
    <t>Киллеры в виртуальной реальности</t>
  </si>
  <si>
    <t>Контр-альто-делит</t>
  </si>
  <si>
    <t>Снежный король</t>
  </si>
  <si>
    <t>+</t>
  </si>
  <si>
    <t>А. проплыть мимо Б. абордаж</t>
  </si>
  <si>
    <t>-</t>
  </si>
  <si>
    <t>Что опасного для противника, если вы просто проплывете мимо? Разве что засмотрится и пропустит рифы :-)</t>
  </si>
  <si>
    <t>скрипящие двери</t>
  </si>
  <si>
    <t>Двери охраняются стражниками, и пройти совсем незамеченным очень сложно, так что окно более вероятно. К тому же, на пол диверсанту-ниндзя придется вставать в любом случае: пройди он через дверь или через окно. Кроме того, нам не удалось придумать, как устранять скрип двери при помощи клина снизу или шурупа сверху.</t>
  </si>
  <si>
    <t>Скрипучие ворота</t>
  </si>
  <si>
    <t>переносчик болезни</t>
  </si>
  <si>
    <t>Собаки и лошади Кортеса (как и любые другие собаки и лошади), наверняка, были носителями болезнетворных микроорганизмов, которые не вызвали столь масштабных опустошений среди местного населения. А ответы команд никак не обыгрывают появление этой боевой живности в тексте вопроса. То, что живность именно боевая, следует из предыдущего вопроса :-)</t>
  </si>
  <si>
    <t>Разносчик заразы</t>
  </si>
  <si>
    <t>источник заразы</t>
  </si>
  <si>
    <t>заражающий элемент</t>
  </si>
  <si>
    <t>носитель болезни</t>
  </si>
  <si>
    <t>источник заражения</t>
  </si>
  <si>
    <t>о крещении</t>
  </si>
  <si>
    <t>Безусловно, будучи лютеранами, герцоги Виртембергские детей крестили вскоре после рождения. Для перехода из одной ветви христианства в другую повторного крещения не нужно. Дословно из Нового завета: "...один Господь, одна вера, одно крещение". Обычай перекрещивать протестантов на Руси ведет свое начало от Ивана Грозного и связан с тем, что крещение в другой христианской церкви, кроме православной, не считалось православным духовенством истинным. Т.е. практика перекрещивания не является общехристианской, и для занятия, скажем, неаполитанского трона повторного крещения не тербовалось.</t>
  </si>
  <si>
    <t>польный маршал</t>
  </si>
  <si>
    <t>Не было такого звания в Тевтонском ордене. "Полевой" еще можно было бы засчитать как перевод на русский.</t>
  </si>
  <si>
    <t>Чтобы пушки были на уровне кораблей</t>
  </si>
  <si>
    <t>Они были, если так можно выразиться, на уровне кораблей до затопления отсеков, но, создав крен, экипаж "Славы" добился навесной траектории полета снарядов, т.е. поднял пушки выше уровня вражеских кораблей.</t>
  </si>
  <si>
    <t>накренили палубу, чтобы изменить угол наклона для удобства стрельбы</t>
  </si>
  <si>
    <t>Почти синонимично авторскому ответу.</t>
  </si>
  <si>
    <t>во время игры</t>
  </si>
  <si>
    <t>Слово "регулярно", использованное в вопросе, не оставляет простора для неверных трактовок</t>
  </si>
  <si>
    <t/>
  </si>
  <si>
    <t>Дружба</t>
  </si>
  <si>
    <t>Листопад</t>
  </si>
  <si>
    <t>Гений</t>
  </si>
  <si>
    <t>Умники</t>
  </si>
  <si>
    <t>Открытие</t>
  </si>
  <si>
    <t>Саровчане</t>
  </si>
  <si>
    <t>команда Самойленко</t>
  </si>
  <si>
    <t>Кержаковы</t>
  </si>
  <si>
    <t>Охотники за удачей</t>
  </si>
  <si>
    <t>Зазеркальная логика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</si>
  <si>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</si>
  <si>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</si>
  <si>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</si>
  <si>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</si>
  <si>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</si>
  <si>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</si>
  <si>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</si>
  <si>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</si>
  <si>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</si>
  <si>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</si>
  <si>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</si>
  <si>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</si>
  <si>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</si>
  <si>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</si>
  <si>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</si>
  <si>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</si>
  <si>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</si>
  <si>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</si>
  <si>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</si>
  <si>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</si>
  <si>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</si>
  <si>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</si>
  <si>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</si>
  <si>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</si>
  <si>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</si>
  <si>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</si>
  <si>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</si>
  <si>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</si>
  <si>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</si>
  <si>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</si>
  <si>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</si>
  <si>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</si>
  <si>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</si>
  <si>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</si>
  <si>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</si>
  <si>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</si>
  <si>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</si>
  <si>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</si>
  <si>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</si>
  <si>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</si>
  <si>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</si>
  <si>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</si>
  <si>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</si>
  <si>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</si>
  <si>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</si>
  <si>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</si>
  <si>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</si>
  <si>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</si>
  <si>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</si>
  <si>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</si>
  <si>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</si>
  <si>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</si>
  <si>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</si>
  <si>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</si>
  <si>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</si>
  <si>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</si>
  <si>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</si>
  <si>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</si>
  <si>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</si>
  <si>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</si>
  <si>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</si>
  <si>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</si>
  <si>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</si>
  <si>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</si>
  <si>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</si>
  <si>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</si>
  <si>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</si>
  <si>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</si>
  <si>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</si>
  <si>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</si>
  <si>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</si>
  <si>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</si>
  <si>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</si>
  <si>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</si>
  <si>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</si>
  <si>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</si>
  <si>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</si>
  <si>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</si>
  <si>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</si>
  <si>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</si>
  <si>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</si>
  <si>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</si>
  <si>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</si>
  <si>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</si>
  <si>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</si>
  <si>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</si>
  <si>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</si>
  <si>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</si>
  <si>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2-4</t>
  </si>
  <si>
    <t>6-8</t>
  </si>
  <si>
    <t>9-11</t>
  </si>
  <si>
    <t>13-17</t>
  </si>
  <si>
    <t>18-21</t>
  </si>
  <si>
    <t>22-25</t>
  </si>
  <si>
    <t>26-29</t>
  </si>
  <si>
    <t>30-37</t>
  </si>
  <si>
    <t>38-41</t>
  </si>
  <si>
    <t>42-46</t>
  </si>
  <si>
    <t>47-49</t>
  </si>
  <si>
    <t>50-54</t>
  </si>
  <si>
    <t>55-58</t>
  </si>
  <si>
    <t>59-63</t>
  </si>
  <si>
    <t>64-66</t>
  </si>
  <si>
    <t>67-70</t>
  </si>
  <si>
    <t>71-77</t>
  </si>
  <si>
    <t>78-80</t>
  </si>
  <si>
    <t>81-85</t>
  </si>
  <si>
    <t>86-87</t>
  </si>
  <si>
    <t>88-89</t>
  </si>
  <si>
    <t>91-92</t>
  </si>
  <si>
    <t>93</t>
  </si>
  <si>
    <t>94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</si>
  <si>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</si>
  <si>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</si>
  <si>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</si>
  <si>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</si>
  <si>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</si>
  <si>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</si>
  <si>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</si>
  <si>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</si>
  <si>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</si>
  <si>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</si>
  <si>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</si>
  <si>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</si>
  <si>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</si>
  <si>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</si>
  <si>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</si>
  <si>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114</t>
  </si>
  <si>
    <t>119</t>
  </si>
  <si>
    <t>122</t>
  </si>
  <si>
    <t>123</t>
  </si>
  <si>
    <t>126</t>
  </si>
  <si>
    <t>130</t>
  </si>
  <si>
    <t>3-4</t>
  </si>
  <si>
    <t>95-96</t>
  </si>
  <si>
    <t>112-113</t>
  </si>
  <si>
    <t>115-118</t>
  </si>
  <si>
    <t>120-121</t>
  </si>
  <si>
    <t>124-125</t>
  </si>
  <si>
    <t>127-129</t>
  </si>
  <si>
    <t>131-132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</si>
</sst>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6\4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gency FB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gency FB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sz val="10"/>
      <color indexed="17"/>
      <name val="Agency FB"/>
      <family val="2"/>
    </font>
    <font>
      <sz val="8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  <font>
      <sz val="10"/>
      <color rgb="FF00B050"/>
      <name val="Agency FB"/>
      <family val="2"/>
    </font>
    <font>
      <sz val="8"/>
      <color rgb="FF00B050"/>
      <name val="Arial Narrow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4FFC8"/>
        <bgColor indexed="64"/>
      </patternFill>
    </fill>
    <fill>
      <patternFill patternType="solid">
        <fgColor rgb="FFAFFFC8"/>
        <bgColor indexed="64"/>
      </patternFill>
    </fill>
    <fill>
      <patternFill patternType="solid">
        <fgColor rgb="FFFF46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A8C64"/>
        <bgColor indexed="64"/>
      </patternFill>
    </fill>
    <fill>
      <patternFill patternType="solid">
        <fgColor rgb="FFFFF078"/>
        <bgColor indexed="64"/>
      </patternFill>
    </fill>
    <fill>
      <patternFill patternType="solid">
        <fgColor rgb="FF0AD20A"/>
        <bgColor indexed="64"/>
      </patternFill>
    </fill>
    <fill>
      <patternFill patternType="solid">
        <fgColor rgb="FF78B446"/>
        <bgColor indexed="64"/>
      </patternFill>
    </fill>
    <fill>
      <patternFill patternType="solid">
        <fgColor rgb="FFC3FF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AA32"/>
        <bgColor indexed="64"/>
      </patternFill>
    </fill>
    <fill>
      <patternFill patternType="solid">
        <fgColor rgb="FFD2FF96"/>
        <bgColor indexed="64"/>
      </patternFill>
    </fill>
    <fill>
      <patternFill patternType="solid">
        <fgColor rgb="FF96D296"/>
        <bgColor indexed="64"/>
      </patternFill>
    </fill>
    <fill>
      <patternFill patternType="solid">
        <fgColor rgb="FFAAFF5A"/>
        <bgColor indexed="64"/>
      </patternFill>
    </fill>
    <fill>
      <patternFill patternType="solid">
        <fgColor rgb="FF5A960A"/>
        <bgColor indexed="64"/>
      </patternFill>
    </fill>
    <fill>
      <patternFill patternType="solid">
        <fgColor rgb="FFFFC37D"/>
        <bgColor indexed="64"/>
      </patternFill>
    </fill>
    <fill>
      <patternFill patternType="solid">
        <fgColor rgb="FF6EFF96"/>
        <bgColor indexed="64"/>
      </patternFill>
    </fill>
    <fill>
      <patternFill patternType="solid">
        <fgColor rgb="FF64C86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4" borderId="1" applyNumberFormat="0" applyAlignment="0" applyProtection="0"/>
    <xf numFmtId="0" fontId="48" fillId="0" borderId="6" applyNumberFormat="0" applyFill="0" applyAlignment="0" applyProtection="0"/>
    <xf numFmtId="0" fontId="49" fillId="45" borderId="0" applyNumberFormat="0" applyBorder="0" applyAlignment="0" applyProtection="0"/>
    <xf numFmtId="0" fontId="1" fillId="0" borderId="0">
      <alignment/>
      <protection/>
    </xf>
    <xf numFmtId="0" fontId="1" fillId="46" borderId="7" applyNumberFormat="0" applyFont="0" applyAlignment="0" applyProtection="0"/>
    <xf numFmtId="0" fontId="50" fillId="41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13" borderId="10" applyNumberFormat="0" applyAlignment="0" applyProtection="0"/>
    <xf numFmtId="0" fontId="18" fillId="51" borderId="11" applyNumberFormat="0" applyAlignment="0" applyProtection="0"/>
    <xf numFmtId="0" fontId="19" fillId="51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5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5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50" borderId="0" xfId="0" applyFont="1" applyFill="1" applyAlignment="1">
      <alignment/>
    </xf>
    <xf numFmtId="0" fontId="7" fillId="55" borderId="0" xfId="0" applyFont="1" applyFill="1" applyAlignment="1">
      <alignment/>
    </xf>
    <xf numFmtId="0" fontId="7" fillId="56" borderId="0" xfId="0" applyFont="1" applyFill="1" applyAlignment="1">
      <alignment/>
    </xf>
    <xf numFmtId="0" fontId="7" fillId="57" borderId="0" xfId="0" applyFont="1" applyFill="1" applyAlignment="1">
      <alignment/>
    </xf>
    <xf numFmtId="0" fontId="7" fillId="58" borderId="0" xfId="0" applyFont="1" applyFill="1" applyAlignment="1">
      <alignment/>
    </xf>
    <xf numFmtId="49" fontId="2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7" fillId="51" borderId="19" xfId="0" applyNumberFormat="1" applyFont="1" applyFill="1" applyBorder="1" applyAlignment="1">
      <alignment/>
    </xf>
    <xf numFmtId="0" fontId="7" fillId="51" borderId="19" xfId="0" applyFont="1" applyFill="1" applyBorder="1" applyAlignment="1">
      <alignment horizontal="left"/>
    </xf>
    <xf numFmtId="0" fontId="7" fillId="51" borderId="19" xfId="0" applyFont="1" applyFill="1" applyBorder="1" applyAlignment="1">
      <alignment/>
    </xf>
    <xf numFmtId="0" fontId="6" fillId="0" borderId="0" xfId="0" applyFont="1" applyAlignment="1">
      <alignment horizontal="right" textRotation="90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7" fillId="51" borderId="19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73" applyFont="1" applyBorder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1" fillId="10" borderId="19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right"/>
    </xf>
    <xf numFmtId="0" fontId="9" fillId="10" borderId="23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55" fillId="0" borderId="19" xfId="0" applyFont="1" applyBorder="1" applyAlignment="1">
      <alignment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5" fillId="0" borderId="19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7" fillId="59" borderId="19" xfId="0" applyFont="1" applyFill="1" applyBorder="1" applyAlignment="1" applyProtection="1">
      <alignment horizontal="left"/>
      <protection locked="0"/>
    </xf>
    <xf numFmtId="0" fontId="7" fillId="59" borderId="19" xfId="0" applyFont="1" applyFill="1" applyBorder="1" applyAlignment="1" applyProtection="1">
      <alignment/>
      <protection locked="0"/>
    </xf>
    <xf numFmtId="0" fontId="7" fillId="60" borderId="19" xfId="0" applyFont="1" applyFill="1" applyBorder="1" applyAlignment="1" applyProtection="1">
      <alignment horizontal="left"/>
      <protection locked="0"/>
    </xf>
    <xf numFmtId="0" fontId="7" fillId="60" borderId="19" xfId="0" applyFont="1" applyFill="1" applyBorder="1" applyAlignment="1" applyProtection="1">
      <alignment/>
      <protection locked="0"/>
    </xf>
    <xf numFmtId="0" fontId="7" fillId="61" borderId="19" xfId="0" applyFont="1" applyFill="1" applyBorder="1" applyAlignment="1" applyProtection="1">
      <alignment horizontal="left"/>
      <protection locked="0"/>
    </xf>
    <xf numFmtId="0" fontId="7" fillId="61" borderId="19" xfId="0" applyFont="1" applyFill="1" applyBorder="1" applyAlignment="1" applyProtection="1">
      <alignment/>
      <protection locked="0"/>
    </xf>
    <xf numFmtId="0" fontId="7" fillId="62" borderId="19" xfId="0" applyFont="1" applyFill="1" applyBorder="1" applyAlignment="1" applyProtection="1">
      <alignment horizontal="left"/>
      <protection locked="0"/>
    </xf>
    <xf numFmtId="0" fontId="7" fillId="62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63" borderId="19" xfId="0" applyFont="1" applyFill="1" applyBorder="1" applyAlignment="1">
      <alignment/>
    </xf>
    <xf numFmtId="0" fontId="0" fillId="63" borderId="19" xfId="0" applyFill="1" applyBorder="1" applyAlignment="1">
      <alignment horizontal="center" vertical="center"/>
    </xf>
    <xf numFmtId="0" fontId="7" fillId="63" borderId="28" xfId="0" applyFont="1" applyFill="1" applyBorder="1" applyAlignment="1">
      <alignment/>
    </xf>
    <xf numFmtId="0" fontId="0" fillId="63" borderId="28" xfId="0" applyFill="1" applyBorder="1" applyAlignment="1">
      <alignment horizontal="center" vertical="center"/>
    </xf>
    <xf numFmtId="0" fontId="7" fillId="63" borderId="20" xfId="0" applyFont="1" applyFill="1" applyBorder="1" applyAlignment="1">
      <alignment/>
    </xf>
    <xf numFmtId="0" fontId="0" fillId="63" borderId="20" xfId="0" applyFill="1" applyBorder="1" applyAlignment="1">
      <alignment horizontal="center" vertical="center"/>
    </xf>
    <xf numFmtId="0" fontId="7" fillId="63" borderId="19" xfId="0" applyFont="1" applyFill="1" applyBorder="1" applyAlignment="1">
      <alignment vertical="center"/>
    </xf>
    <xf numFmtId="0" fontId="7" fillId="63" borderId="25" xfId="0" applyFont="1" applyFill="1" applyBorder="1" applyAlignment="1">
      <alignment vertical="center"/>
    </xf>
    <xf numFmtId="0" fontId="7" fillId="63" borderId="25" xfId="0" applyFont="1" applyFill="1" applyBorder="1" applyAlignment="1">
      <alignment vertical="center" wrapText="1"/>
    </xf>
    <xf numFmtId="0" fontId="0" fillId="63" borderId="25" xfId="0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0" fontId="7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7" fillId="64" borderId="19" xfId="0" applyFont="1" applyFill="1" applyBorder="1" applyAlignment="1" applyProtection="1">
      <alignment horizontal="left"/>
      <protection locked="0"/>
    </xf>
    <xf numFmtId="0" fontId="7" fillId="64" borderId="19" xfId="0" applyFont="1" applyFill="1" applyBorder="1" applyAlignment="1" applyProtection="1">
      <alignment/>
      <protection locked="0"/>
    </xf>
    <xf numFmtId="0" fontId="7" fillId="65" borderId="19" xfId="0" applyFont="1" applyFill="1" applyBorder="1" applyAlignment="1" applyProtection="1">
      <alignment horizontal="left"/>
      <protection locked="0"/>
    </xf>
    <xf numFmtId="0" fontId="7" fillId="65" borderId="19" xfId="0" applyFont="1" applyFill="1" applyBorder="1" applyAlignment="1" applyProtection="1">
      <alignment/>
      <protection locked="0"/>
    </xf>
    <xf numFmtId="0" fontId="7" fillId="66" borderId="19" xfId="0" applyFont="1" applyFill="1" applyBorder="1" applyAlignment="1" applyProtection="1">
      <alignment horizontal="left"/>
      <protection locked="0"/>
    </xf>
    <xf numFmtId="0" fontId="7" fillId="66" borderId="19" xfId="0" applyFont="1" applyFill="1" applyBorder="1" applyAlignment="1" applyProtection="1">
      <alignment/>
      <protection locked="0"/>
    </xf>
    <xf numFmtId="0" fontId="7" fillId="67" borderId="19" xfId="0" applyFont="1" applyFill="1" applyBorder="1" applyAlignment="1" applyProtection="1">
      <alignment horizontal="left"/>
      <protection locked="0"/>
    </xf>
    <xf numFmtId="0" fontId="7" fillId="67" borderId="19" xfId="0" applyFont="1" applyFill="1" applyBorder="1" applyAlignment="1" applyProtection="1">
      <alignment/>
      <protection locked="0"/>
    </xf>
    <xf numFmtId="0" fontId="7" fillId="68" borderId="19" xfId="0" applyFont="1" applyFill="1" applyBorder="1" applyAlignment="1" applyProtection="1">
      <alignment horizontal="left"/>
      <protection locked="0"/>
    </xf>
    <xf numFmtId="0" fontId="7" fillId="68" borderId="19" xfId="0" applyFont="1" applyFill="1" applyBorder="1" applyAlignment="1" applyProtection="1">
      <alignment/>
      <protection locked="0"/>
    </xf>
    <xf numFmtId="0" fontId="7" fillId="68" borderId="19" xfId="0" applyFont="1" applyFill="1" applyBorder="1" applyAlignment="1">
      <alignment/>
    </xf>
    <xf numFmtId="0" fontId="7" fillId="69" borderId="19" xfId="0" applyFont="1" applyFill="1" applyBorder="1" applyAlignment="1">
      <alignment/>
    </xf>
    <xf numFmtId="0" fontId="7" fillId="65" borderId="19" xfId="0" applyFont="1" applyFill="1" applyBorder="1" applyAlignment="1">
      <alignment/>
    </xf>
    <xf numFmtId="0" fontId="55" fillId="70" borderId="19" xfId="0" applyFont="1" applyFill="1" applyBorder="1" applyAlignment="1">
      <alignment/>
    </xf>
    <xf numFmtId="0" fontId="7" fillId="71" borderId="19" xfId="0" applyFont="1" applyFill="1" applyBorder="1" applyAlignment="1">
      <alignment/>
    </xf>
    <xf numFmtId="0" fontId="7" fillId="72" borderId="19" xfId="0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7" fillId="73" borderId="19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7" fillId="74" borderId="19" xfId="0" applyFont="1" applyFill="1" applyBorder="1" applyAlignment="1">
      <alignment/>
    </xf>
    <xf numFmtId="0" fontId="7" fillId="74" borderId="19" xfId="0" applyFont="1" applyFill="1" applyBorder="1" applyAlignment="1">
      <alignment horizontal="left"/>
    </xf>
    <xf numFmtId="0" fontId="7" fillId="75" borderId="19" xfId="0" applyFont="1" applyFill="1" applyBorder="1" applyAlignment="1">
      <alignment/>
    </xf>
    <xf numFmtId="0" fontId="2" fillId="76" borderId="19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right" textRotation="90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right" textRotation="90"/>
    </xf>
    <xf numFmtId="0" fontId="7" fillId="77" borderId="19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11" fillId="10" borderId="21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1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63" borderId="21" xfId="0" applyFont="1" applyFill="1" applyBorder="1" applyAlignment="1">
      <alignment vertical="center"/>
    </xf>
    <xf numFmtId="0" fontId="7" fillId="63" borderId="29" xfId="0" applyFont="1" applyFill="1" applyBorder="1" applyAlignment="1">
      <alignment vertical="center"/>
    </xf>
    <xf numFmtId="0" fontId="7" fillId="63" borderId="30" xfId="0" applyFont="1" applyFill="1" applyBorder="1" applyAlignment="1">
      <alignment vertical="center"/>
    </xf>
    <xf numFmtId="0" fontId="7" fillId="63" borderId="31" xfId="0" applyFont="1" applyFill="1" applyBorder="1" applyAlignment="1">
      <alignment horizontal="left" vertical="center" wrapText="1"/>
    </xf>
    <xf numFmtId="0" fontId="7" fillId="63" borderId="0" xfId="0" applyFont="1" applyFill="1" applyBorder="1" applyAlignment="1">
      <alignment horizontal="left" vertical="center" wrapText="1"/>
    </xf>
    <xf numFmtId="0" fontId="7" fillId="63" borderId="32" xfId="0" applyFont="1" applyFill="1" applyBorder="1" applyAlignment="1">
      <alignment horizontal="left" vertical="center" wrapText="1"/>
    </xf>
    <xf numFmtId="0" fontId="7" fillId="63" borderId="22" xfId="0" applyFont="1" applyFill="1" applyBorder="1" applyAlignment="1">
      <alignment horizontal="left" vertical="center" wrapText="1"/>
    </xf>
    <xf numFmtId="0" fontId="7" fillId="63" borderId="23" xfId="0" applyFont="1" applyFill="1" applyBorder="1" applyAlignment="1">
      <alignment horizontal="left" vertical="center" wrapText="1"/>
    </xf>
    <xf numFmtId="0" fontId="7" fillId="63" borderId="24" xfId="0" applyFont="1" applyFill="1" applyBorder="1" applyAlignment="1">
      <alignment horizontal="left" vertical="center" wrapText="1"/>
    </xf>
    <xf numFmtId="0" fontId="7" fillId="63" borderId="33" xfId="0" applyFont="1" applyFill="1" applyBorder="1" applyAlignment="1">
      <alignment vertical="center" wrapText="1"/>
    </xf>
    <xf numFmtId="0" fontId="0" fillId="63" borderId="34" xfId="0" applyFill="1" applyBorder="1" applyAlignment="1">
      <alignment vertical="center" wrapText="1"/>
    </xf>
    <xf numFmtId="0" fontId="0" fillId="63" borderId="35" xfId="0" applyFill="1" applyBorder="1" applyAlignment="1">
      <alignment vertical="center" wrapText="1"/>
    </xf>
    <xf numFmtId="0" fontId="0" fillId="63" borderId="31" xfId="0" applyFill="1" applyBorder="1" applyAlignment="1">
      <alignment vertical="center" wrapText="1"/>
    </xf>
    <xf numFmtId="0" fontId="0" fillId="63" borderId="0" xfId="0" applyFill="1" applyAlignment="1">
      <alignment vertical="center" wrapText="1"/>
    </xf>
    <xf numFmtId="0" fontId="0" fillId="63" borderId="32" xfId="0" applyFill="1" applyBorder="1" applyAlignment="1">
      <alignment vertical="center" wrapText="1"/>
    </xf>
    <xf numFmtId="0" fontId="0" fillId="63" borderId="0" xfId="0" applyFill="1" applyBorder="1" applyAlignment="1">
      <alignment vertical="center" wrapText="1"/>
    </xf>
    <xf numFmtId="0" fontId="7" fillId="63" borderId="21" xfId="0" applyFont="1" applyFill="1" applyBorder="1" applyAlignment="1">
      <alignment vertical="center" wrapText="1"/>
    </xf>
    <xf numFmtId="0" fontId="7" fillId="63" borderId="29" xfId="0" applyFont="1" applyFill="1" applyBorder="1" applyAlignment="1">
      <alignment vertical="center" wrapText="1"/>
    </xf>
    <xf numFmtId="0" fontId="7" fillId="63" borderId="30" xfId="0" applyFont="1" applyFill="1" applyBorder="1" applyAlignment="1">
      <alignment vertical="center" wrapText="1"/>
    </xf>
    <xf numFmtId="0" fontId="7" fillId="63" borderId="22" xfId="0" applyFont="1" applyFill="1" applyBorder="1" applyAlignment="1">
      <alignment vertical="center" wrapText="1"/>
    </xf>
    <xf numFmtId="0" fontId="7" fillId="63" borderId="23" xfId="0" applyFont="1" applyFill="1" applyBorder="1" applyAlignment="1">
      <alignment vertical="center" wrapText="1"/>
    </xf>
    <xf numFmtId="0" fontId="7" fillId="63" borderId="24" xfId="0" applyFont="1" applyFill="1" applyBorder="1" applyAlignment="1">
      <alignment vertical="center" wrapText="1"/>
    </xf>
    <xf numFmtId="0" fontId="7" fillId="78" borderId="19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left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 4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dxfs count="2"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73">
      <selection activeCell="C99" sqref="C99"/>
    </sheetView>
  </sheetViews>
  <sheetFormatPr defaultColWidth="9.140625" defaultRowHeight="15"/>
  <cols>
    <col min="1" max="1" width="9.140625" style="25" customWidth="1"/>
    <col min="2" max="2" width="35.421875" style="5" customWidth="1"/>
    <col min="3" max="3" width="19.00390625" style="5" customWidth="1"/>
  </cols>
  <sheetData>
    <row r="1" spans="1:3" ht="15" customHeight="1">
      <c r="A1" s="31" t="s">
        <v>0</v>
      </c>
      <c r="B1" s="32" t="s">
        <v>1</v>
      </c>
      <c r="C1" s="32" t="s">
        <v>2</v>
      </c>
    </row>
    <row r="2" spans="1:3" ht="16.5">
      <c r="A2" s="33">
        <v>1</v>
      </c>
      <c r="B2" s="49" t="s">
        <v>26</v>
      </c>
      <c r="C2" s="49" t="s">
        <v>18</v>
      </c>
    </row>
    <row r="3" spans="1:3" ht="16.5">
      <c r="A3" s="34">
        <v>2</v>
      </c>
      <c r="B3" s="49" t="s">
        <v>19</v>
      </c>
      <c r="C3" s="49" t="s">
        <v>18</v>
      </c>
    </row>
    <row r="4" spans="1:3" ht="16.5">
      <c r="A4" s="33">
        <v>3</v>
      </c>
      <c r="B4" s="49" t="s">
        <v>38</v>
      </c>
      <c r="C4" s="49" t="s">
        <v>18</v>
      </c>
    </row>
    <row r="5" spans="1:3" ht="16.5">
      <c r="A5" s="34">
        <v>4</v>
      </c>
      <c r="B5" s="49" t="s">
        <v>42</v>
      </c>
      <c r="C5" s="49" t="s">
        <v>43</v>
      </c>
    </row>
    <row r="6" spans="1:3" ht="16.5">
      <c r="A6" s="33">
        <v>5</v>
      </c>
      <c r="B6" s="49" t="s">
        <v>44</v>
      </c>
      <c r="C6" s="49" t="s">
        <v>43</v>
      </c>
    </row>
    <row r="7" spans="1:3" ht="16.5">
      <c r="A7" s="34">
        <v>6</v>
      </c>
      <c r="B7" s="49" t="s">
        <v>67</v>
      </c>
      <c r="C7" s="49" t="s">
        <v>68</v>
      </c>
    </row>
    <row r="8" spans="1:3" ht="16.5">
      <c r="A8" s="33">
        <v>7</v>
      </c>
      <c r="B8" s="49" t="s">
        <v>97</v>
      </c>
      <c r="C8" s="49" t="s">
        <v>98</v>
      </c>
    </row>
    <row r="9" spans="1:3" ht="16.5">
      <c r="A9" s="34">
        <v>8</v>
      </c>
      <c r="B9" s="49" t="s">
        <v>99</v>
      </c>
      <c r="C9" s="49" t="s">
        <v>98</v>
      </c>
    </row>
    <row r="10" spans="1:3" ht="16.5">
      <c r="A10" s="33">
        <v>9</v>
      </c>
      <c r="B10" s="49" t="s">
        <v>55</v>
      </c>
      <c r="C10" s="49" t="s">
        <v>56</v>
      </c>
    </row>
    <row r="11" spans="1:3" ht="16.5">
      <c r="A11" s="34">
        <v>10</v>
      </c>
      <c r="B11" s="49" t="s">
        <v>102</v>
      </c>
      <c r="C11" s="49" t="s">
        <v>101</v>
      </c>
    </row>
    <row r="12" spans="1:3" ht="16.5">
      <c r="A12" s="34">
        <v>11</v>
      </c>
      <c r="B12" s="49" t="s">
        <v>140</v>
      </c>
      <c r="C12" s="49" t="s">
        <v>56</v>
      </c>
    </row>
    <row r="13" spans="1:3" ht="16.5">
      <c r="A13" s="34">
        <v>12</v>
      </c>
      <c r="B13" s="49" t="s">
        <v>86</v>
      </c>
      <c r="C13" s="49" t="s">
        <v>87</v>
      </c>
    </row>
    <row r="14" spans="1:3" ht="16.5">
      <c r="A14" s="34">
        <v>13</v>
      </c>
      <c r="B14" s="49" t="s">
        <v>32</v>
      </c>
      <c r="C14" s="49" t="s">
        <v>33</v>
      </c>
    </row>
    <row r="15" spans="1:3" ht="16.5">
      <c r="A15" s="34">
        <v>14</v>
      </c>
      <c r="B15" s="49" t="s">
        <v>34</v>
      </c>
      <c r="C15" s="49" t="s">
        <v>33</v>
      </c>
    </row>
    <row r="16" spans="1:3" ht="16.5">
      <c r="A16" s="34">
        <v>15</v>
      </c>
      <c r="B16" s="49" t="s">
        <v>35</v>
      </c>
      <c r="C16" s="49" t="s">
        <v>33</v>
      </c>
    </row>
    <row r="17" spans="1:3" ht="16.5">
      <c r="A17" s="34">
        <v>16</v>
      </c>
      <c r="B17" s="49" t="s">
        <v>36</v>
      </c>
      <c r="C17" s="49" t="s">
        <v>33</v>
      </c>
    </row>
    <row r="18" spans="1:3" ht="16.5">
      <c r="A18" s="34">
        <v>17</v>
      </c>
      <c r="B18" s="49" t="s">
        <v>37</v>
      </c>
      <c r="C18" s="49" t="s">
        <v>33</v>
      </c>
    </row>
    <row r="19" spans="1:3" ht="16.5">
      <c r="A19" s="34">
        <v>18</v>
      </c>
      <c r="B19" s="49" t="s">
        <v>114</v>
      </c>
      <c r="C19" s="49" t="s">
        <v>113</v>
      </c>
    </row>
    <row r="20" spans="1:3" ht="16.5">
      <c r="A20" s="34">
        <v>19</v>
      </c>
      <c r="B20" s="49" t="s">
        <v>82</v>
      </c>
      <c r="C20" s="49" t="s">
        <v>113</v>
      </c>
    </row>
    <row r="21" spans="1:3" ht="16.5">
      <c r="A21" s="34">
        <v>20</v>
      </c>
      <c r="B21" s="49" t="s">
        <v>115</v>
      </c>
      <c r="C21" s="49" t="s">
        <v>113</v>
      </c>
    </row>
    <row r="22" spans="1:3" ht="16.5">
      <c r="A22" s="34">
        <v>21</v>
      </c>
      <c r="B22" s="49" t="s">
        <v>116</v>
      </c>
      <c r="C22" s="49" t="s">
        <v>113</v>
      </c>
    </row>
    <row r="23" spans="1:3" ht="16.5">
      <c r="A23" s="34">
        <v>22</v>
      </c>
      <c r="B23" s="49" t="s">
        <v>117</v>
      </c>
      <c r="C23" s="49" t="s">
        <v>113</v>
      </c>
    </row>
    <row r="24" spans="1:3" ht="16.5">
      <c r="A24" s="34">
        <v>23</v>
      </c>
      <c r="B24" s="49" t="s">
        <v>118</v>
      </c>
      <c r="C24" s="49" t="s">
        <v>113</v>
      </c>
    </row>
    <row r="25" spans="1:3" ht="16.5">
      <c r="A25" s="34">
        <v>24</v>
      </c>
      <c r="B25" s="49" t="s">
        <v>120</v>
      </c>
      <c r="C25" s="49" t="s">
        <v>113</v>
      </c>
    </row>
    <row r="26" spans="1:3" ht="16.5">
      <c r="A26" s="34">
        <v>25</v>
      </c>
      <c r="B26" s="49" t="s">
        <v>122</v>
      </c>
      <c r="C26" s="49" t="s">
        <v>113</v>
      </c>
    </row>
    <row r="27" spans="1:3" ht="16.5">
      <c r="A27" s="34">
        <v>26</v>
      </c>
      <c r="B27" s="49" t="s">
        <v>123</v>
      </c>
      <c r="C27" s="49" t="s">
        <v>113</v>
      </c>
    </row>
    <row r="28" spans="1:3" ht="16.5">
      <c r="A28" s="34">
        <v>27</v>
      </c>
      <c r="B28" s="49" t="s">
        <v>236</v>
      </c>
      <c r="C28" s="49" t="s">
        <v>113</v>
      </c>
    </row>
    <row r="29" spans="1:3" ht="16.5">
      <c r="A29" s="34">
        <v>28</v>
      </c>
      <c r="B29" s="49" t="s">
        <v>237</v>
      </c>
      <c r="C29" s="49" t="s">
        <v>113</v>
      </c>
    </row>
    <row r="30" spans="1:3" ht="16.5">
      <c r="A30" s="34">
        <v>29</v>
      </c>
      <c r="B30" s="49" t="s">
        <v>238</v>
      </c>
      <c r="C30" s="49" t="s">
        <v>113</v>
      </c>
    </row>
    <row r="31" spans="1:3" ht="16.5">
      <c r="A31" s="34">
        <v>30</v>
      </c>
      <c r="B31" s="49" t="s">
        <v>239</v>
      </c>
      <c r="C31" s="49" t="s">
        <v>113</v>
      </c>
    </row>
    <row r="32" spans="1:3" ht="16.5">
      <c r="A32" s="34">
        <v>31</v>
      </c>
      <c r="B32" s="49" t="s">
        <v>145</v>
      </c>
      <c r="C32" s="49" t="s">
        <v>113</v>
      </c>
    </row>
    <row r="33" spans="1:3" ht="16.5">
      <c r="A33" s="34">
        <v>32</v>
      </c>
      <c r="B33" s="49" t="s">
        <v>240</v>
      </c>
      <c r="C33" s="49" t="s">
        <v>113</v>
      </c>
    </row>
    <row r="34" spans="1:3" ht="16.5">
      <c r="A34" s="34">
        <v>33</v>
      </c>
      <c r="B34" s="49" t="s">
        <v>155</v>
      </c>
      <c r="C34" s="49" t="s">
        <v>113</v>
      </c>
    </row>
    <row r="35" spans="1:3" ht="16.5">
      <c r="A35" s="34">
        <v>34</v>
      </c>
      <c r="B35" s="49" t="s">
        <v>241</v>
      </c>
      <c r="C35" s="49" t="s">
        <v>113</v>
      </c>
    </row>
    <row r="36" spans="1:3" ht="16.5">
      <c r="A36" s="34">
        <v>35</v>
      </c>
      <c r="B36" s="49" t="s">
        <v>49</v>
      </c>
      <c r="C36" s="49" t="s">
        <v>50</v>
      </c>
    </row>
    <row r="37" spans="1:3" ht="16.5">
      <c r="A37" s="34">
        <v>36</v>
      </c>
      <c r="B37" s="49" t="s">
        <v>53</v>
      </c>
      <c r="C37" s="49" t="s">
        <v>50</v>
      </c>
    </row>
    <row r="38" spans="1:3" ht="16.5">
      <c r="A38" s="34">
        <v>37</v>
      </c>
      <c r="B38" s="49" t="s">
        <v>52</v>
      </c>
      <c r="C38" s="49" t="s">
        <v>50</v>
      </c>
    </row>
    <row r="39" spans="1:3" ht="16.5">
      <c r="A39" s="34">
        <v>38</v>
      </c>
      <c r="B39" s="49" t="s">
        <v>54</v>
      </c>
      <c r="C39" s="49" t="s">
        <v>50</v>
      </c>
    </row>
    <row r="40" spans="1:3" ht="16.5">
      <c r="A40" s="34">
        <v>39</v>
      </c>
      <c r="B40" s="49" t="s">
        <v>109</v>
      </c>
      <c r="C40" s="49" t="s">
        <v>101</v>
      </c>
    </row>
    <row r="41" spans="1:3" ht="16.5">
      <c r="A41" s="34">
        <v>40</v>
      </c>
      <c r="B41" s="49" t="s">
        <v>111</v>
      </c>
      <c r="C41" s="49" t="s">
        <v>101</v>
      </c>
    </row>
    <row r="42" spans="1:3" ht="16.5">
      <c r="A42" s="34">
        <v>41</v>
      </c>
      <c r="B42" s="49" t="s">
        <v>242</v>
      </c>
      <c r="C42" s="49" t="s">
        <v>101</v>
      </c>
    </row>
    <row r="43" spans="1:3" ht="16.5">
      <c r="A43" s="34">
        <v>42</v>
      </c>
      <c r="B43" s="113" t="s">
        <v>126</v>
      </c>
      <c r="C43" s="49" t="s">
        <v>124</v>
      </c>
    </row>
    <row r="44" spans="1:3" ht="16.5">
      <c r="A44" s="34">
        <v>43</v>
      </c>
      <c r="B44" s="113" t="s">
        <v>127</v>
      </c>
      <c r="C44" s="49" t="s">
        <v>124</v>
      </c>
    </row>
    <row r="45" spans="1:3" ht="16.5">
      <c r="A45" s="34">
        <v>44</v>
      </c>
      <c r="B45" s="113" t="s">
        <v>128</v>
      </c>
      <c r="C45" s="49" t="s">
        <v>124</v>
      </c>
    </row>
    <row r="46" spans="1:3" ht="16.5">
      <c r="A46" s="34">
        <v>45</v>
      </c>
      <c r="B46" s="71" t="s">
        <v>153</v>
      </c>
      <c r="C46" s="49" t="s">
        <v>148</v>
      </c>
    </row>
    <row r="47" spans="1:3" ht="16.5">
      <c r="A47" s="34">
        <v>46</v>
      </c>
      <c r="B47" s="71" t="s">
        <v>147</v>
      </c>
      <c r="C47" s="49" t="s">
        <v>148</v>
      </c>
    </row>
    <row r="48" spans="1:3" ht="16.5">
      <c r="A48" s="34">
        <v>47</v>
      </c>
      <c r="B48" s="71" t="s">
        <v>149</v>
      </c>
      <c r="C48" s="49" t="s">
        <v>148</v>
      </c>
    </row>
    <row r="49" spans="1:3" ht="16.5">
      <c r="A49" s="34">
        <v>48</v>
      </c>
      <c r="B49" s="71" t="s">
        <v>152</v>
      </c>
      <c r="C49" s="49" t="s">
        <v>148</v>
      </c>
    </row>
    <row r="50" spans="1:3" ht="16.5">
      <c r="A50" s="34">
        <v>49</v>
      </c>
      <c r="B50" s="49" t="s">
        <v>69</v>
      </c>
      <c r="C50" s="49" t="s">
        <v>70</v>
      </c>
    </row>
    <row r="51" spans="1:3" ht="16.5">
      <c r="A51" s="34">
        <v>50</v>
      </c>
      <c r="B51" s="49" t="s">
        <v>71</v>
      </c>
      <c r="C51" s="49" t="s">
        <v>70</v>
      </c>
    </row>
    <row r="52" spans="1:3" ht="16.5">
      <c r="A52" s="34">
        <v>51</v>
      </c>
      <c r="B52" s="49" t="s">
        <v>72</v>
      </c>
      <c r="C52" s="49" t="s">
        <v>70</v>
      </c>
    </row>
    <row r="53" spans="1:3" ht="16.5">
      <c r="A53" s="34">
        <v>52</v>
      </c>
      <c r="B53" s="49" t="s">
        <v>243</v>
      </c>
      <c r="C53" s="49" t="s">
        <v>74</v>
      </c>
    </row>
    <row r="54" spans="1:3" ht="16.5">
      <c r="A54" s="34">
        <v>53</v>
      </c>
      <c r="B54" s="49" t="s">
        <v>75</v>
      </c>
      <c r="C54" s="49" t="s">
        <v>74</v>
      </c>
    </row>
    <row r="55" spans="1:3" ht="16.5">
      <c r="A55" s="34">
        <v>54</v>
      </c>
      <c r="B55" s="49" t="s">
        <v>80</v>
      </c>
      <c r="C55" s="49" t="s">
        <v>79</v>
      </c>
    </row>
    <row r="56" spans="1:3" ht="16.5">
      <c r="A56" s="34">
        <v>55</v>
      </c>
      <c r="B56" s="49" t="s">
        <v>157</v>
      </c>
      <c r="C56" s="49" t="s">
        <v>74</v>
      </c>
    </row>
    <row r="57" spans="1:3" ht="16.5">
      <c r="A57" s="34">
        <v>56</v>
      </c>
      <c r="B57" s="49" t="s">
        <v>73</v>
      </c>
      <c r="C57" s="49" t="s">
        <v>74</v>
      </c>
    </row>
    <row r="58" spans="1:3" ht="16.5">
      <c r="A58" s="34">
        <v>57</v>
      </c>
      <c r="B58" s="49" t="s">
        <v>76</v>
      </c>
      <c r="C58" s="49" t="s">
        <v>74</v>
      </c>
    </row>
    <row r="59" spans="1:3" ht="16.5">
      <c r="A59" s="34">
        <v>58</v>
      </c>
      <c r="B59" s="49" t="s">
        <v>82</v>
      </c>
      <c r="C59" s="49" t="s">
        <v>79</v>
      </c>
    </row>
    <row r="60" spans="1:3" ht="16.5">
      <c r="A60" s="34">
        <v>59</v>
      </c>
      <c r="B60" s="49" t="s">
        <v>78</v>
      </c>
      <c r="C60" s="49" t="s">
        <v>79</v>
      </c>
    </row>
    <row r="61" spans="1:3" ht="16.5">
      <c r="A61" s="34">
        <v>60</v>
      </c>
      <c r="B61" s="49" t="s">
        <v>83</v>
      </c>
      <c r="C61" s="49" t="s">
        <v>79</v>
      </c>
    </row>
    <row r="62" spans="1:3" ht="16.5">
      <c r="A62" s="34">
        <v>61</v>
      </c>
      <c r="B62" s="49" t="s">
        <v>81</v>
      </c>
      <c r="C62" s="49" t="s">
        <v>79</v>
      </c>
    </row>
    <row r="63" spans="1:3" ht="16.5">
      <c r="A63" s="34">
        <v>62</v>
      </c>
      <c r="B63" s="118" t="s">
        <v>84</v>
      </c>
      <c r="C63" s="49" t="s">
        <v>79</v>
      </c>
    </row>
    <row r="64" spans="1:3" ht="16.5">
      <c r="A64" s="34">
        <v>63</v>
      </c>
      <c r="B64" s="49" t="s">
        <v>85</v>
      </c>
      <c r="C64" s="49" t="s">
        <v>79</v>
      </c>
    </row>
    <row r="65" spans="1:3" ht="16.5">
      <c r="A65" s="34">
        <v>64</v>
      </c>
      <c r="B65" s="49" t="s">
        <v>57</v>
      </c>
      <c r="C65" s="49" t="s">
        <v>58</v>
      </c>
    </row>
    <row r="66" spans="1:3" ht="16.5">
      <c r="A66" s="34">
        <v>65</v>
      </c>
      <c r="B66" s="49" t="s">
        <v>59</v>
      </c>
      <c r="C66" s="49" t="s">
        <v>58</v>
      </c>
    </row>
    <row r="67" spans="1:3" ht="16.5">
      <c r="A67" s="34">
        <v>66</v>
      </c>
      <c r="B67" s="49" t="s">
        <v>60</v>
      </c>
      <c r="C67" s="49" t="s">
        <v>58</v>
      </c>
    </row>
    <row r="68" spans="1:3" ht="16.5">
      <c r="A68" s="34">
        <v>67</v>
      </c>
      <c r="B68" s="49" t="s">
        <v>64</v>
      </c>
      <c r="C68" s="49" t="s">
        <v>58</v>
      </c>
    </row>
    <row r="69" spans="1:3" ht="16.5">
      <c r="A69" s="34">
        <v>68</v>
      </c>
      <c r="B69" s="49" t="s">
        <v>62</v>
      </c>
      <c r="C69" s="49" t="s">
        <v>58</v>
      </c>
    </row>
    <row r="70" spans="1:3" ht="16.5">
      <c r="A70" s="34">
        <v>69</v>
      </c>
      <c r="B70" s="49" t="s">
        <v>244</v>
      </c>
      <c r="C70" s="49" t="s">
        <v>58</v>
      </c>
    </row>
    <row r="71" spans="1:3" ht="16.5">
      <c r="A71" s="34">
        <v>70</v>
      </c>
      <c r="B71" s="67" t="s">
        <v>130</v>
      </c>
      <c r="C71" s="67" t="s">
        <v>40</v>
      </c>
    </row>
    <row r="72" spans="1:3" ht="16.5">
      <c r="A72" s="34">
        <v>71</v>
      </c>
      <c r="B72" s="67" t="s">
        <v>131</v>
      </c>
      <c r="C72" s="67" t="s">
        <v>40</v>
      </c>
    </row>
    <row r="73" spans="1:3" ht="16.5">
      <c r="A73" s="34">
        <v>72</v>
      </c>
      <c r="B73" s="67" t="s">
        <v>158</v>
      </c>
      <c r="C73" s="67" t="s">
        <v>40</v>
      </c>
    </row>
    <row r="74" spans="1:3" ht="16.5">
      <c r="A74" s="34">
        <v>73</v>
      </c>
      <c r="B74" s="67" t="s">
        <v>135</v>
      </c>
      <c r="C74" s="67" t="s">
        <v>40</v>
      </c>
    </row>
    <row r="75" spans="1:3" ht="16.5">
      <c r="A75" s="34">
        <v>74</v>
      </c>
      <c r="B75" s="67" t="s">
        <v>159</v>
      </c>
      <c r="C75" s="67" t="s">
        <v>40</v>
      </c>
    </row>
    <row r="76" spans="1:3" ht="16.5">
      <c r="A76" s="34">
        <v>75</v>
      </c>
      <c r="B76" s="67" t="s">
        <v>160</v>
      </c>
      <c r="C76" s="67" t="s">
        <v>40</v>
      </c>
    </row>
    <row r="77" spans="1:3" ht="16.5">
      <c r="A77" s="34">
        <v>76</v>
      </c>
      <c r="B77" s="49" t="s">
        <v>39</v>
      </c>
      <c r="C77" s="49" t="s">
        <v>40</v>
      </c>
    </row>
    <row r="78" spans="1:3" ht="16.5">
      <c r="A78" s="34">
        <v>77</v>
      </c>
      <c r="B78" s="49" t="s">
        <v>169</v>
      </c>
      <c r="C78" s="49" t="s">
        <v>40</v>
      </c>
    </row>
    <row r="79" spans="1:3" ht="16.5">
      <c r="A79" s="34">
        <v>78</v>
      </c>
      <c r="B79" s="49" t="s">
        <v>141</v>
      </c>
      <c r="C79" s="49" t="s">
        <v>142</v>
      </c>
    </row>
    <row r="80" spans="1:3" ht="16.5">
      <c r="A80" s="34">
        <v>79</v>
      </c>
      <c r="B80" s="49" t="s">
        <v>143</v>
      </c>
      <c r="C80" s="49" t="s">
        <v>142</v>
      </c>
    </row>
    <row r="81" spans="1:3" ht="16.5">
      <c r="A81" s="34">
        <v>80</v>
      </c>
      <c r="B81" s="49" t="s">
        <v>144</v>
      </c>
      <c r="C81" s="49" t="s">
        <v>142</v>
      </c>
    </row>
    <row r="82" spans="1:3" ht="16.5">
      <c r="A82" s="34">
        <v>81</v>
      </c>
      <c r="B82" s="49" t="s">
        <v>145</v>
      </c>
      <c r="C82" s="49" t="s">
        <v>142</v>
      </c>
    </row>
    <row r="83" spans="1:3" ht="16.5">
      <c r="A83" s="34">
        <v>82</v>
      </c>
      <c r="B83" s="49" t="s">
        <v>162</v>
      </c>
      <c r="C83" s="49" t="s">
        <v>142</v>
      </c>
    </row>
    <row r="84" spans="1:3" ht="16.5">
      <c r="A84" s="34">
        <v>83</v>
      </c>
      <c r="B84" s="49" t="s">
        <v>163</v>
      </c>
      <c r="C84" s="49" t="s">
        <v>142</v>
      </c>
    </row>
    <row r="85" spans="1:3" ht="16.5">
      <c r="A85" s="34">
        <v>84</v>
      </c>
      <c r="B85" s="49" t="s">
        <v>164</v>
      </c>
      <c r="C85" s="49" t="s">
        <v>142</v>
      </c>
    </row>
    <row r="86" spans="1:3" ht="16.5">
      <c r="A86" s="34">
        <v>85</v>
      </c>
      <c r="B86" s="49" t="s">
        <v>165</v>
      </c>
      <c r="C86" s="49" t="s">
        <v>142</v>
      </c>
    </row>
    <row r="87" spans="1:3" ht="16.5">
      <c r="A87" s="34">
        <v>86</v>
      </c>
      <c r="B87" s="49" t="s">
        <v>245</v>
      </c>
      <c r="C87" s="49" t="s">
        <v>142</v>
      </c>
    </row>
    <row r="88" spans="1:3" ht="16.5">
      <c r="A88" s="34">
        <v>87</v>
      </c>
      <c r="B88" s="49" t="s">
        <v>90</v>
      </c>
      <c r="C88" s="49" t="s">
        <v>91</v>
      </c>
    </row>
    <row r="89" spans="1:3" ht="16.5">
      <c r="A89" s="34">
        <v>88</v>
      </c>
      <c r="B89" s="49" t="s">
        <v>92</v>
      </c>
      <c r="C89" s="49" t="s">
        <v>91</v>
      </c>
    </row>
    <row r="90" spans="1:3" ht="16.5">
      <c r="A90" s="34">
        <v>89</v>
      </c>
      <c r="B90" s="49" t="s">
        <v>93</v>
      </c>
      <c r="C90" s="49" t="s">
        <v>91</v>
      </c>
    </row>
    <row r="91" spans="1:3" ht="16.5">
      <c r="A91" s="34">
        <v>90</v>
      </c>
      <c r="B91" s="49" t="s">
        <v>94</v>
      </c>
      <c r="C91" s="49" t="s">
        <v>91</v>
      </c>
    </row>
    <row r="92" spans="1:3" ht="16.5">
      <c r="A92" s="34">
        <v>91</v>
      </c>
      <c r="B92" s="49" t="s">
        <v>95</v>
      </c>
      <c r="C92" s="49" t="s">
        <v>91</v>
      </c>
    </row>
    <row r="93" spans="1:3" ht="16.5">
      <c r="A93" s="34">
        <v>92</v>
      </c>
      <c r="B93" s="49" t="s">
        <v>96</v>
      </c>
      <c r="C93" s="49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6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AS95" sqref="AS95"/>
    </sheetView>
  </sheetViews>
  <sheetFormatPr defaultColWidth="9.140625" defaultRowHeight="15" outlineLevelCol="1"/>
  <cols>
    <col min="1" max="1" width="6.421875" style="5" customWidth="1"/>
    <col min="2" max="2" width="32.140625" style="4" customWidth="1"/>
    <col min="3" max="3" width="16.00390625" style="5" customWidth="1"/>
    <col min="4" max="4" width="6.00390625" style="5" customWidth="1"/>
    <col min="5" max="16" width="2.7109375" style="5" customWidth="1" outlineLevel="1"/>
    <col min="17" max="17" width="7.28125" style="5" customWidth="1"/>
    <col min="18" max="29" width="2.7109375" style="5" customWidth="1" outlineLevel="1"/>
    <col min="30" max="30" width="7.28125" style="5" customWidth="1"/>
    <col min="31" max="42" width="2.7109375" style="5" customWidth="1" outlineLevel="1"/>
    <col min="43" max="43" width="7.28125" style="5" customWidth="1"/>
    <col min="44" max="44" width="9.140625" style="5" customWidth="1" collapsed="1"/>
    <col min="45" max="47" width="9.140625" style="5" customWidth="1"/>
    <col min="48" max="48" width="8.28125" style="5" customWidth="1"/>
    <col min="49" max="49" width="4.57421875" style="25" customWidth="1"/>
    <col min="50" max="50" width="0.85546875" style="25" customWidth="1"/>
    <col min="51" max="51" width="4.57421875" style="26" customWidth="1"/>
    <col min="52" max="52" width="0.85546875" style="25" customWidth="1"/>
    <col min="53" max="53" width="4.57421875" style="25" customWidth="1"/>
    <col min="54" max="16384" width="9.140625" style="5" customWidth="1"/>
  </cols>
  <sheetData>
    <row r="1" spans="1:43" ht="16.5">
      <c r="A1" s="3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16.5">
      <c r="A2" s="21" t="s">
        <v>6</v>
      </c>
      <c r="B2" s="22" t="s">
        <v>7</v>
      </c>
      <c r="C2" s="23" t="s">
        <v>2</v>
      </c>
      <c r="D2" s="23" t="s">
        <v>8</v>
      </c>
      <c r="E2" s="23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23">
        <v>9</v>
      </c>
      <c r="N2" s="23">
        <v>10</v>
      </c>
      <c r="O2" s="23">
        <v>11</v>
      </c>
      <c r="P2" s="23">
        <v>12</v>
      </c>
      <c r="Q2" s="23" t="s">
        <v>3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 t="s">
        <v>4</v>
      </c>
      <c r="AE2" s="23">
        <v>25</v>
      </c>
      <c r="AF2" s="23">
        <v>26</v>
      </c>
      <c r="AG2" s="23">
        <v>27</v>
      </c>
      <c r="AH2" s="23">
        <v>28</v>
      </c>
      <c r="AI2" s="23">
        <v>29</v>
      </c>
      <c r="AJ2" s="23">
        <v>30</v>
      </c>
      <c r="AK2" s="23">
        <v>31</v>
      </c>
      <c r="AL2" s="23">
        <v>32</v>
      </c>
      <c r="AM2" s="23">
        <v>33</v>
      </c>
      <c r="AN2" s="23">
        <v>34</v>
      </c>
      <c r="AO2" s="23">
        <v>35</v>
      </c>
      <c r="AP2" s="23">
        <v>36</v>
      </c>
      <c r="AQ2" s="23" t="s">
        <v>5</v>
      </c>
    </row>
    <row r="3" spans="1:43" ht="16.5">
      <c r="A3" s="7">
        <v>1</v>
      </c>
      <c r="B3" s="72" t="str">
        <f>Команды!B2</f>
        <v>Капитан очевидность</v>
      </c>
      <c r="C3" s="73" t="str">
        <f>Команды!C2</f>
        <v>Луганск</v>
      </c>
      <c r="D3" s="6">
        <f aca="true" t="shared" si="0" ref="D3:D66">Q3+AD3+AQ3</f>
        <v>25</v>
      </c>
      <c r="E3" s="47"/>
      <c r="F3" s="47" t="s">
        <v>211</v>
      </c>
      <c r="G3" s="47" t="s">
        <v>211</v>
      </c>
      <c r="H3" s="47" t="s">
        <v>211</v>
      </c>
      <c r="I3" s="47"/>
      <c r="J3" s="47" t="s">
        <v>211</v>
      </c>
      <c r="K3" s="47" t="s">
        <v>211</v>
      </c>
      <c r="L3" s="47" t="s">
        <v>211</v>
      </c>
      <c r="M3" s="47"/>
      <c r="N3" s="47" t="s">
        <v>211</v>
      </c>
      <c r="O3" s="47" t="s">
        <v>211</v>
      </c>
      <c r="P3" s="47"/>
      <c r="Q3" s="6">
        <f aca="true" t="shared" si="1" ref="Q3:Q66">COUNTIF(E3:P3,"+")</f>
        <v>8</v>
      </c>
      <c r="R3" s="47" t="s">
        <v>211</v>
      </c>
      <c r="S3" s="47" t="s">
        <v>211</v>
      </c>
      <c r="T3" s="47" t="s">
        <v>211</v>
      </c>
      <c r="U3" s="47"/>
      <c r="V3" s="47" t="s">
        <v>211</v>
      </c>
      <c r="W3" s="47" t="s">
        <v>211</v>
      </c>
      <c r="X3" s="47"/>
      <c r="Y3" s="47"/>
      <c r="Z3" s="47" t="s">
        <v>211</v>
      </c>
      <c r="AA3" s="47" t="s">
        <v>211</v>
      </c>
      <c r="AB3" s="47" t="s">
        <v>211</v>
      </c>
      <c r="AC3" s="47" t="s">
        <v>211</v>
      </c>
      <c r="AD3" s="6">
        <f aca="true" t="shared" si="2" ref="AD3:AD66">COUNTIF(R3:AC3,"+")</f>
        <v>9</v>
      </c>
      <c r="AE3" s="47" t="s">
        <v>211</v>
      </c>
      <c r="AF3" s="47" t="s">
        <v>211</v>
      </c>
      <c r="AG3" s="47" t="s">
        <v>211</v>
      </c>
      <c r="AH3" s="47" t="s">
        <v>211</v>
      </c>
      <c r="AI3" s="47"/>
      <c r="AJ3" s="47" t="s">
        <v>211</v>
      </c>
      <c r="AK3" s="47"/>
      <c r="AL3" s="47" t="s">
        <v>211</v>
      </c>
      <c r="AM3" s="47"/>
      <c r="AN3" s="47" t="s">
        <v>211</v>
      </c>
      <c r="AO3" s="47"/>
      <c r="AP3" s="47" t="s">
        <v>211</v>
      </c>
      <c r="AQ3" s="6">
        <f aca="true" t="shared" si="3" ref="AQ3:AQ66">COUNTIF(AE3:AP3,"+")</f>
        <v>8</v>
      </c>
    </row>
    <row r="4" spans="1:43" ht="16.5">
      <c r="A4" s="8">
        <v>2</v>
      </c>
      <c r="B4" s="72" t="str">
        <f>Команды!B3</f>
        <v>Руськие люди</v>
      </c>
      <c r="C4" s="73" t="str">
        <f>Команды!C3</f>
        <v>Луганск</v>
      </c>
      <c r="D4" s="6">
        <f t="shared" si="0"/>
        <v>16</v>
      </c>
      <c r="E4" s="47"/>
      <c r="F4" s="47" t="s">
        <v>211</v>
      </c>
      <c r="G4" s="47"/>
      <c r="H4" s="47"/>
      <c r="I4" s="47"/>
      <c r="J4" s="47"/>
      <c r="K4" s="47" t="s">
        <v>211</v>
      </c>
      <c r="L4" s="47"/>
      <c r="M4" s="47" t="s">
        <v>211</v>
      </c>
      <c r="N4" s="47"/>
      <c r="O4" s="47"/>
      <c r="P4" s="47" t="s">
        <v>211</v>
      </c>
      <c r="Q4" s="6">
        <f t="shared" si="1"/>
        <v>4</v>
      </c>
      <c r="R4" s="47" t="s">
        <v>211</v>
      </c>
      <c r="S4" s="47"/>
      <c r="T4" s="47"/>
      <c r="U4" s="47" t="s">
        <v>211</v>
      </c>
      <c r="V4" s="47" t="s">
        <v>211</v>
      </c>
      <c r="W4" s="47" t="s">
        <v>211</v>
      </c>
      <c r="X4" s="47"/>
      <c r="Y4" s="47"/>
      <c r="Z4" s="47" t="s">
        <v>211</v>
      </c>
      <c r="AA4" s="47" t="s">
        <v>211</v>
      </c>
      <c r="AB4" s="47" t="s">
        <v>211</v>
      </c>
      <c r="AC4" s="47"/>
      <c r="AD4" s="6">
        <f t="shared" si="2"/>
        <v>7</v>
      </c>
      <c r="AE4" s="47" t="s">
        <v>211</v>
      </c>
      <c r="AF4" s="47" t="s">
        <v>211</v>
      </c>
      <c r="AG4" s="47"/>
      <c r="AH4" s="47" t="s">
        <v>211</v>
      </c>
      <c r="AI4" s="47"/>
      <c r="AJ4" s="47"/>
      <c r="AK4" s="47"/>
      <c r="AL4" s="47"/>
      <c r="AM4" s="47"/>
      <c r="AN4" s="47" t="s">
        <v>211</v>
      </c>
      <c r="AO4" s="47"/>
      <c r="AP4" s="47" t="s">
        <v>211</v>
      </c>
      <c r="AQ4" s="6">
        <f t="shared" si="3"/>
        <v>5</v>
      </c>
    </row>
    <row r="5" spans="1:43" ht="16.5">
      <c r="A5" s="7">
        <v>3</v>
      </c>
      <c r="B5" s="72" t="str">
        <f>Команды!B4</f>
        <v>"Ы де я?!"</v>
      </c>
      <c r="C5" s="73" t="str">
        <f>Команды!C4</f>
        <v>Луганск</v>
      </c>
      <c r="D5" s="6">
        <f t="shared" si="0"/>
        <v>27</v>
      </c>
      <c r="E5" s="47" t="s">
        <v>211</v>
      </c>
      <c r="F5" s="47" t="s">
        <v>211</v>
      </c>
      <c r="G5" s="47" t="s">
        <v>211</v>
      </c>
      <c r="H5" s="47" t="s">
        <v>211</v>
      </c>
      <c r="I5" s="47"/>
      <c r="J5" s="47" t="s">
        <v>211</v>
      </c>
      <c r="K5" s="47" t="s">
        <v>211</v>
      </c>
      <c r="L5" s="47"/>
      <c r="M5" s="47" t="s">
        <v>211</v>
      </c>
      <c r="N5" s="47" t="s">
        <v>211</v>
      </c>
      <c r="O5" s="47"/>
      <c r="P5" s="47"/>
      <c r="Q5" s="6">
        <f t="shared" si="1"/>
        <v>8</v>
      </c>
      <c r="R5" s="47" t="s">
        <v>211</v>
      </c>
      <c r="S5" s="47" t="s">
        <v>211</v>
      </c>
      <c r="T5" s="47" t="s">
        <v>211</v>
      </c>
      <c r="U5" s="47" t="s">
        <v>211</v>
      </c>
      <c r="V5" s="47" t="s">
        <v>211</v>
      </c>
      <c r="W5" s="47" t="s">
        <v>211</v>
      </c>
      <c r="X5" s="47"/>
      <c r="Y5" s="47"/>
      <c r="Z5" s="47" t="s">
        <v>211</v>
      </c>
      <c r="AA5" s="47" t="s">
        <v>211</v>
      </c>
      <c r="AB5" s="47" t="s">
        <v>211</v>
      </c>
      <c r="AC5" s="47" t="s">
        <v>211</v>
      </c>
      <c r="AD5" s="6">
        <f t="shared" si="2"/>
        <v>10</v>
      </c>
      <c r="AE5" s="47" t="s">
        <v>211</v>
      </c>
      <c r="AF5" s="47" t="s">
        <v>211</v>
      </c>
      <c r="AG5" s="47" t="s">
        <v>211</v>
      </c>
      <c r="AH5" s="47" t="s">
        <v>211</v>
      </c>
      <c r="AI5" s="47"/>
      <c r="AJ5" s="47"/>
      <c r="AK5" s="47" t="s">
        <v>211</v>
      </c>
      <c r="AL5" s="47" t="s">
        <v>211</v>
      </c>
      <c r="AM5" s="47" t="s">
        <v>211</v>
      </c>
      <c r="AN5" s="47" t="s">
        <v>211</v>
      </c>
      <c r="AO5" s="47"/>
      <c r="AP5" s="47" t="s">
        <v>211</v>
      </c>
      <c r="AQ5" s="6">
        <f t="shared" si="3"/>
        <v>9</v>
      </c>
    </row>
    <row r="6" spans="1:43" ht="16.5">
      <c r="A6" s="8">
        <v>4</v>
      </c>
      <c r="B6" s="74" t="str">
        <f>Команды!B5</f>
        <v>Горелый Алюминий</v>
      </c>
      <c r="C6" s="75" t="str">
        <f>Команды!C5</f>
        <v>Калининград</v>
      </c>
      <c r="D6" s="6">
        <f t="shared" si="0"/>
        <v>20</v>
      </c>
      <c r="E6" s="56" t="s">
        <v>211</v>
      </c>
      <c r="F6" s="56" t="s">
        <v>211</v>
      </c>
      <c r="G6" s="56" t="s">
        <v>211</v>
      </c>
      <c r="H6" s="56"/>
      <c r="I6" s="56"/>
      <c r="J6" s="56" t="s">
        <v>211</v>
      </c>
      <c r="K6" s="56"/>
      <c r="L6" s="56"/>
      <c r="M6" s="56"/>
      <c r="N6" s="56" t="s">
        <v>211</v>
      </c>
      <c r="O6" s="56" t="s">
        <v>211</v>
      </c>
      <c r="P6" s="56"/>
      <c r="Q6" s="6">
        <f t="shared" si="1"/>
        <v>6</v>
      </c>
      <c r="R6" s="56" t="s">
        <v>211</v>
      </c>
      <c r="S6" s="56" t="s">
        <v>211</v>
      </c>
      <c r="T6" s="56"/>
      <c r="U6" s="56" t="s">
        <v>211</v>
      </c>
      <c r="V6" s="56" t="s">
        <v>211</v>
      </c>
      <c r="W6" s="56" t="s">
        <v>211</v>
      </c>
      <c r="X6" s="56"/>
      <c r="Y6" s="56"/>
      <c r="Z6" s="56" t="s">
        <v>211</v>
      </c>
      <c r="AA6" s="56" t="s">
        <v>211</v>
      </c>
      <c r="AB6" s="56"/>
      <c r="AC6" s="56" t="s">
        <v>211</v>
      </c>
      <c r="AD6" s="6">
        <f t="shared" si="2"/>
        <v>8</v>
      </c>
      <c r="AE6" s="56" t="s">
        <v>211</v>
      </c>
      <c r="AF6" s="56"/>
      <c r="AG6" s="56"/>
      <c r="AH6" s="56"/>
      <c r="AI6" s="56" t="s">
        <v>211</v>
      </c>
      <c r="AJ6" s="56"/>
      <c r="AK6" s="56" t="s">
        <v>211</v>
      </c>
      <c r="AL6" s="56" t="s">
        <v>211</v>
      </c>
      <c r="AM6" s="56"/>
      <c r="AN6" s="56" t="s">
        <v>211</v>
      </c>
      <c r="AO6" s="56"/>
      <c r="AP6" s="56" t="s">
        <v>211</v>
      </c>
      <c r="AQ6" s="6">
        <f t="shared" si="3"/>
        <v>6</v>
      </c>
    </row>
    <row r="7" spans="1:43" ht="16.5">
      <c r="A7" s="7">
        <v>5</v>
      </c>
      <c r="B7" s="74" t="str">
        <f>Команды!B6</f>
        <v>Сороконога</v>
      </c>
      <c r="C7" s="75" t="str">
        <f>Команды!C6</f>
        <v>Калининград</v>
      </c>
      <c r="D7" s="6">
        <f t="shared" si="0"/>
        <v>9</v>
      </c>
      <c r="E7" s="56" t="s">
        <v>211</v>
      </c>
      <c r="F7" s="56"/>
      <c r="G7" s="56" t="s">
        <v>211</v>
      </c>
      <c r="H7" s="56"/>
      <c r="I7" s="56"/>
      <c r="J7" s="56"/>
      <c r="K7" s="56"/>
      <c r="L7" s="56"/>
      <c r="M7" s="56"/>
      <c r="N7" s="56" t="s">
        <v>211</v>
      </c>
      <c r="O7" s="56"/>
      <c r="P7" s="56"/>
      <c r="Q7" s="6">
        <f t="shared" si="1"/>
        <v>3</v>
      </c>
      <c r="R7" s="56"/>
      <c r="S7" s="56" t="s">
        <v>211</v>
      </c>
      <c r="T7" s="56"/>
      <c r="U7" s="56"/>
      <c r="V7" s="56" t="s">
        <v>211</v>
      </c>
      <c r="W7" s="56" t="s">
        <v>211</v>
      </c>
      <c r="X7" s="56"/>
      <c r="Y7" s="56"/>
      <c r="Z7" s="56"/>
      <c r="AA7" s="56"/>
      <c r="AB7" s="56"/>
      <c r="AC7" s="56"/>
      <c r="AD7" s="6">
        <f t="shared" si="2"/>
        <v>3</v>
      </c>
      <c r="AE7" s="56"/>
      <c r="AF7" s="56"/>
      <c r="AG7" s="56" t="s">
        <v>211</v>
      </c>
      <c r="AH7" s="56"/>
      <c r="AI7" s="56" t="s">
        <v>211</v>
      </c>
      <c r="AJ7" s="56"/>
      <c r="AK7" s="56"/>
      <c r="AL7" s="56" t="s">
        <v>211</v>
      </c>
      <c r="AM7" s="56"/>
      <c r="AN7" s="56"/>
      <c r="AO7" s="56"/>
      <c r="AP7" s="56"/>
      <c r="AQ7" s="6">
        <f t="shared" si="3"/>
        <v>3</v>
      </c>
    </row>
    <row r="8" spans="1:43" ht="16.5">
      <c r="A8" s="8">
        <v>6</v>
      </c>
      <c r="B8" s="76" t="str">
        <f>Команды!B7</f>
        <v>Скорострелы и отщепенцы</v>
      </c>
      <c r="C8" s="77" t="str">
        <f>Команды!C7</f>
        <v>Ивантеевка</v>
      </c>
      <c r="D8" s="6">
        <f t="shared" si="0"/>
        <v>25</v>
      </c>
      <c r="E8" s="47"/>
      <c r="F8" s="47" t="s">
        <v>211</v>
      </c>
      <c r="G8" s="47" t="s">
        <v>211</v>
      </c>
      <c r="H8" s="47" t="s">
        <v>211</v>
      </c>
      <c r="I8" s="47"/>
      <c r="J8" s="47" t="s">
        <v>211</v>
      </c>
      <c r="K8" s="47" t="s">
        <v>211</v>
      </c>
      <c r="L8" s="54"/>
      <c r="M8" s="54"/>
      <c r="N8" s="47" t="s">
        <v>211</v>
      </c>
      <c r="O8" s="54"/>
      <c r="P8" s="47" t="s">
        <v>211</v>
      </c>
      <c r="Q8" s="6">
        <f t="shared" si="1"/>
        <v>7</v>
      </c>
      <c r="R8" s="56" t="s">
        <v>211</v>
      </c>
      <c r="S8" s="65"/>
      <c r="T8" s="56" t="s">
        <v>211</v>
      </c>
      <c r="U8" s="56" t="s">
        <v>211</v>
      </c>
      <c r="V8" s="56" t="s">
        <v>211</v>
      </c>
      <c r="W8" s="56" t="s">
        <v>211</v>
      </c>
      <c r="X8" s="65"/>
      <c r="Y8" s="56" t="s">
        <v>211</v>
      </c>
      <c r="Z8" s="56" t="s">
        <v>211</v>
      </c>
      <c r="AA8" s="56" t="s">
        <v>211</v>
      </c>
      <c r="AB8" s="56" t="s">
        <v>211</v>
      </c>
      <c r="AC8" s="65"/>
      <c r="AD8" s="6">
        <f t="shared" si="2"/>
        <v>9</v>
      </c>
      <c r="AE8" s="56" t="s">
        <v>211</v>
      </c>
      <c r="AF8" s="56" t="s">
        <v>211</v>
      </c>
      <c r="AG8" s="56" t="s">
        <v>211</v>
      </c>
      <c r="AH8" s="56" t="s">
        <v>211</v>
      </c>
      <c r="AI8" s="56" t="s">
        <v>211</v>
      </c>
      <c r="AJ8" s="56" t="s">
        <v>211</v>
      </c>
      <c r="AK8" s="65"/>
      <c r="AL8" s="56" t="s">
        <v>211</v>
      </c>
      <c r="AM8" s="65"/>
      <c r="AN8" s="56" t="s">
        <v>211</v>
      </c>
      <c r="AO8" s="65"/>
      <c r="AP8" s="56" t="s">
        <v>211</v>
      </c>
      <c r="AQ8" s="6">
        <f t="shared" si="3"/>
        <v>9</v>
      </c>
    </row>
    <row r="9" spans="1:43" ht="16.5">
      <c r="A9" s="7">
        <v>7</v>
      </c>
      <c r="B9" s="78" t="str">
        <f>Команды!B8</f>
        <v>Огни Святого Эльма</v>
      </c>
      <c r="C9" s="79" t="str">
        <f>Команды!C8</f>
        <v>Жодино</v>
      </c>
      <c r="D9" s="6">
        <f t="shared" si="0"/>
        <v>20</v>
      </c>
      <c r="E9" s="47" t="s">
        <v>211</v>
      </c>
      <c r="F9" s="47" t="s">
        <v>211</v>
      </c>
      <c r="G9" s="47"/>
      <c r="H9" s="47" t="s">
        <v>211</v>
      </c>
      <c r="I9" s="47"/>
      <c r="J9" s="47"/>
      <c r="K9" s="47" t="s">
        <v>211</v>
      </c>
      <c r="L9" s="47"/>
      <c r="M9" s="47" t="s">
        <v>211</v>
      </c>
      <c r="N9" s="47"/>
      <c r="O9" s="47"/>
      <c r="P9" s="47"/>
      <c r="Q9" s="6">
        <f t="shared" si="1"/>
        <v>5</v>
      </c>
      <c r="R9" s="56" t="s">
        <v>211</v>
      </c>
      <c r="S9" s="56" t="s">
        <v>211</v>
      </c>
      <c r="T9" s="56"/>
      <c r="U9" s="56" t="s">
        <v>211</v>
      </c>
      <c r="V9" s="56"/>
      <c r="W9" s="56" t="s">
        <v>211</v>
      </c>
      <c r="X9" s="56"/>
      <c r="Y9" s="56"/>
      <c r="Z9" s="56"/>
      <c r="AA9" s="56" t="s">
        <v>211</v>
      </c>
      <c r="AB9" s="56" t="s">
        <v>211</v>
      </c>
      <c r="AC9" s="56" t="s">
        <v>211</v>
      </c>
      <c r="AD9" s="6">
        <f t="shared" si="2"/>
        <v>7</v>
      </c>
      <c r="AE9" s="56" t="s">
        <v>211</v>
      </c>
      <c r="AF9" s="56" t="s">
        <v>211</v>
      </c>
      <c r="AG9" s="56" t="s">
        <v>211</v>
      </c>
      <c r="AH9" s="56"/>
      <c r="AI9" s="56"/>
      <c r="AJ9" s="56" t="s">
        <v>211</v>
      </c>
      <c r="AK9" s="56" t="s">
        <v>211</v>
      </c>
      <c r="AL9" s="56" t="s">
        <v>211</v>
      </c>
      <c r="AM9" s="56"/>
      <c r="AN9" s="56" t="s">
        <v>211</v>
      </c>
      <c r="AO9" s="56"/>
      <c r="AP9" s="56" t="s">
        <v>211</v>
      </c>
      <c r="AQ9" s="6">
        <f t="shared" si="3"/>
        <v>8</v>
      </c>
    </row>
    <row r="10" spans="1:43" ht="16.5">
      <c r="A10" s="8">
        <v>8</v>
      </c>
      <c r="B10" s="78" t="str">
        <f>Команды!B9</f>
        <v>Солярис</v>
      </c>
      <c r="C10" s="79" t="str">
        <f>Команды!C9</f>
        <v>Жодино</v>
      </c>
      <c r="D10" s="6">
        <f t="shared" si="0"/>
        <v>16</v>
      </c>
      <c r="E10" s="47"/>
      <c r="F10" s="47" t="s">
        <v>211</v>
      </c>
      <c r="G10" s="47"/>
      <c r="H10" s="47"/>
      <c r="I10" s="47" t="s">
        <v>211</v>
      </c>
      <c r="J10" s="47"/>
      <c r="K10" s="47"/>
      <c r="L10" s="47"/>
      <c r="M10" s="47" t="s">
        <v>211</v>
      </c>
      <c r="N10" s="47"/>
      <c r="O10" s="47"/>
      <c r="P10" s="47"/>
      <c r="Q10" s="6">
        <f t="shared" si="1"/>
        <v>3</v>
      </c>
      <c r="R10" s="56"/>
      <c r="S10" s="56" t="s">
        <v>211</v>
      </c>
      <c r="T10" s="56"/>
      <c r="U10" s="56" t="s">
        <v>211</v>
      </c>
      <c r="V10" s="56"/>
      <c r="W10" s="56" t="s">
        <v>211</v>
      </c>
      <c r="X10" s="56" t="s">
        <v>211</v>
      </c>
      <c r="Y10" s="56"/>
      <c r="Z10" s="56"/>
      <c r="AA10" s="56" t="s">
        <v>211</v>
      </c>
      <c r="AB10" s="56"/>
      <c r="AC10" s="56"/>
      <c r="AD10" s="6">
        <f t="shared" si="2"/>
        <v>5</v>
      </c>
      <c r="AE10" s="56" t="s">
        <v>211</v>
      </c>
      <c r="AF10" s="56" t="s">
        <v>211</v>
      </c>
      <c r="AG10" s="56" t="s">
        <v>211</v>
      </c>
      <c r="AH10" s="56"/>
      <c r="AI10" s="56"/>
      <c r="AJ10" s="56"/>
      <c r="AK10" s="56" t="s">
        <v>211</v>
      </c>
      <c r="AL10" s="56" t="s">
        <v>211</v>
      </c>
      <c r="AM10" s="56" t="s">
        <v>211</v>
      </c>
      <c r="AN10" s="56" t="s">
        <v>211</v>
      </c>
      <c r="AO10" s="56"/>
      <c r="AP10" s="56" t="s">
        <v>211</v>
      </c>
      <c r="AQ10" s="6">
        <f t="shared" si="3"/>
        <v>8</v>
      </c>
    </row>
    <row r="11" spans="1:43" ht="16.5">
      <c r="A11" s="7">
        <v>9</v>
      </c>
      <c r="B11" s="100" t="str">
        <f>Команды!B10</f>
        <v>Лось вращения</v>
      </c>
      <c r="C11" s="101" t="str">
        <f>Команды!C10</f>
        <v>Пермь</v>
      </c>
      <c r="D11" s="6">
        <f t="shared" si="0"/>
        <v>25</v>
      </c>
      <c r="E11" s="56" t="s">
        <v>211</v>
      </c>
      <c r="F11" s="56" t="s">
        <v>211</v>
      </c>
      <c r="G11" s="56" t="s">
        <v>211</v>
      </c>
      <c r="H11" s="56" t="s">
        <v>211</v>
      </c>
      <c r="I11" s="56"/>
      <c r="J11" s="56"/>
      <c r="K11" s="56" t="s">
        <v>211</v>
      </c>
      <c r="L11" s="56"/>
      <c r="M11" s="56" t="s">
        <v>211</v>
      </c>
      <c r="N11" s="56" t="s">
        <v>211</v>
      </c>
      <c r="O11" s="56"/>
      <c r="P11" s="56" t="s">
        <v>211</v>
      </c>
      <c r="Q11" s="6">
        <f t="shared" si="1"/>
        <v>8</v>
      </c>
      <c r="R11" s="56" t="s">
        <v>211</v>
      </c>
      <c r="S11" s="56" t="s">
        <v>211</v>
      </c>
      <c r="T11" s="56" t="s">
        <v>211</v>
      </c>
      <c r="U11" s="56" t="s">
        <v>211</v>
      </c>
      <c r="V11" s="56" t="s">
        <v>211</v>
      </c>
      <c r="W11" s="56" t="s">
        <v>211</v>
      </c>
      <c r="X11" s="56"/>
      <c r="Y11" s="56"/>
      <c r="Z11" s="56" t="s">
        <v>211</v>
      </c>
      <c r="AA11" s="56" t="s">
        <v>211</v>
      </c>
      <c r="AB11" s="56" t="s">
        <v>211</v>
      </c>
      <c r="AC11" s="56" t="s">
        <v>211</v>
      </c>
      <c r="AD11" s="6">
        <f t="shared" si="2"/>
        <v>10</v>
      </c>
      <c r="AE11" s="56" t="s">
        <v>211</v>
      </c>
      <c r="AF11" s="56" t="s">
        <v>211</v>
      </c>
      <c r="AG11" s="56" t="s">
        <v>211</v>
      </c>
      <c r="AH11" s="56" t="s">
        <v>211</v>
      </c>
      <c r="AI11" s="56"/>
      <c r="AJ11" s="56" t="s">
        <v>211</v>
      </c>
      <c r="AK11" s="56"/>
      <c r="AL11" s="56"/>
      <c r="AM11" s="56"/>
      <c r="AN11" s="56" t="s">
        <v>211</v>
      </c>
      <c r="AO11" s="56"/>
      <c r="AP11" s="56" t="s">
        <v>211</v>
      </c>
      <c r="AQ11" s="6">
        <f t="shared" si="3"/>
        <v>7</v>
      </c>
    </row>
    <row r="12" spans="1:43" ht="16.5">
      <c r="A12" s="8">
        <v>10</v>
      </c>
      <c r="B12" s="102" t="str">
        <f>Команды!B11</f>
        <v>Команда Филеева</v>
      </c>
      <c r="C12" s="103" t="str">
        <f>Команды!C11</f>
        <v>Москва</v>
      </c>
      <c r="D12" s="6">
        <f t="shared" si="0"/>
        <v>19</v>
      </c>
      <c r="E12" s="47" t="s">
        <v>211</v>
      </c>
      <c r="F12" s="47" t="s">
        <v>211</v>
      </c>
      <c r="G12" s="47"/>
      <c r="H12" s="47" t="s">
        <v>211</v>
      </c>
      <c r="I12" s="47"/>
      <c r="J12" s="47"/>
      <c r="K12" s="47"/>
      <c r="L12" s="47"/>
      <c r="M12" s="47"/>
      <c r="N12" s="47" t="s">
        <v>211</v>
      </c>
      <c r="O12" s="47" t="s">
        <v>211</v>
      </c>
      <c r="P12" s="47"/>
      <c r="Q12" s="6">
        <f t="shared" si="1"/>
        <v>5</v>
      </c>
      <c r="R12" s="47" t="s">
        <v>211</v>
      </c>
      <c r="S12" s="47"/>
      <c r="T12" s="47" t="s">
        <v>211</v>
      </c>
      <c r="U12" s="47" t="s">
        <v>211</v>
      </c>
      <c r="V12" s="47" t="s">
        <v>211</v>
      </c>
      <c r="W12" s="47"/>
      <c r="X12" s="47" t="s">
        <v>211</v>
      </c>
      <c r="Y12" s="47"/>
      <c r="Z12" s="47" t="s">
        <v>211</v>
      </c>
      <c r="AA12" s="47" t="s">
        <v>211</v>
      </c>
      <c r="AB12" s="47" t="s">
        <v>211</v>
      </c>
      <c r="AC12" s="47"/>
      <c r="AD12" s="6">
        <f t="shared" si="2"/>
        <v>8</v>
      </c>
      <c r="AE12" s="47" t="s">
        <v>211</v>
      </c>
      <c r="AF12" s="47" t="s">
        <v>211</v>
      </c>
      <c r="AG12" s="47" t="s">
        <v>211</v>
      </c>
      <c r="AH12" s="47"/>
      <c r="AI12" s="47"/>
      <c r="AJ12" s="47"/>
      <c r="AK12" s="47"/>
      <c r="AL12" s="47" t="s">
        <v>211</v>
      </c>
      <c r="AM12" s="47" t="s">
        <v>211</v>
      </c>
      <c r="AN12" s="47" t="s">
        <v>211</v>
      </c>
      <c r="AO12" s="47"/>
      <c r="AP12" s="47"/>
      <c r="AQ12" s="6">
        <f t="shared" si="3"/>
        <v>6</v>
      </c>
    </row>
    <row r="13" spans="1:43" ht="16.5">
      <c r="A13" s="8">
        <v>11</v>
      </c>
      <c r="B13" s="100" t="str">
        <f>Команды!B12</f>
        <v>Ежики-кочегары</v>
      </c>
      <c r="C13" s="101" t="str">
        <f>Команды!C12</f>
        <v>Пермь</v>
      </c>
      <c r="D13" s="6">
        <f t="shared" si="0"/>
        <v>19</v>
      </c>
      <c r="E13" s="47" t="s">
        <v>211</v>
      </c>
      <c r="F13" s="47" t="s">
        <v>211</v>
      </c>
      <c r="G13" s="47" t="s">
        <v>211</v>
      </c>
      <c r="H13" s="47"/>
      <c r="I13" s="47"/>
      <c r="J13" s="47"/>
      <c r="K13" s="47"/>
      <c r="L13" s="47"/>
      <c r="M13" s="47" t="s">
        <v>211</v>
      </c>
      <c r="N13" s="47" t="s">
        <v>211</v>
      </c>
      <c r="O13" s="47"/>
      <c r="P13" s="47"/>
      <c r="Q13" s="6">
        <f t="shared" si="1"/>
        <v>5</v>
      </c>
      <c r="R13" s="47"/>
      <c r="S13" s="47" t="s">
        <v>211</v>
      </c>
      <c r="T13" s="47"/>
      <c r="U13" s="47" t="s">
        <v>211</v>
      </c>
      <c r="V13" s="47" t="s">
        <v>211</v>
      </c>
      <c r="W13" s="47" t="s">
        <v>211</v>
      </c>
      <c r="X13" s="47"/>
      <c r="Y13" s="47"/>
      <c r="Z13" s="47"/>
      <c r="AA13" s="47" t="s">
        <v>211</v>
      </c>
      <c r="AB13" s="47" t="s">
        <v>211</v>
      </c>
      <c r="AC13" s="47" t="s">
        <v>211</v>
      </c>
      <c r="AD13" s="6">
        <f t="shared" si="2"/>
        <v>7</v>
      </c>
      <c r="AE13" s="47" t="s">
        <v>211</v>
      </c>
      <c r="AF13" s="47" t="s">
        <v>211</v>
      </c>
      <c r="AG13" s="47" t="s">
        <v>211</v>
      </c>
      <c r="AH13" s="47"/>
      <c r="AI13" s="47"/>
      <c r="AJ13" s="47"/>
      <c r="AK13" s="47" t="s">
        <v>211</v>
      </c>
      <c r="AL13" s="47" t="s">
        <v>211</v>
      </c>
      <c r="AM13" s="47"/>
      <c r="AN13" s="47" t="s">
        <v>211</v>
      </c>
      <c r="AO13" s="47"/>
      <c r="AP13" s="47" t="s">
        <v>211</v>
      </c>
      <c r="AQ13" s="6">
        <f t="shared" si="3"/>
        <v>7</v>
      </c>
    </row>
    <row r="14" spans="1:53" ht="16.5">
      <c r="A14" s="8">
        <v>12</v>
      </c>
      <c r="B14" s="104" t="str">
        <f>Команды!B13</f>
        <v>Эврика</v>
      </c>
      <c r="C14" s="105" t="str">
        <f>Команды!C13</f>
        <v>Усть-Каменогорск</v>
      </c>
      <c r="D14" s="6">
        <f t="shared" si="0"/>
        <v>8</v>
      </c>
      <c r="E14" s="47"/>
      <c r="F14" s="47" t="s">
        <v>211</v>
      </c>
      <c r="G14" s="47"/>
      <c r="H14" s="47" t="s">
        <v>211</v>
      </c>
      <c r="I14" s="47"/>
      <c r="J14" s="47"/>
      <c r="K14" s="47"/>
      <c r="L14" s="47"/>
      <c r="M14" s="47" t="s">
        <v>211</v>
      </c>
      <c r="N14" s="47"/>
      <c r="O14" s="47"/>
      <c r="P14" s="47"/>
      <c r="Q14" s="6">
        <f t="shared" si="1"/>
        <v>3</v>
      </c>
      <c r="R14" s="47" t="s">
        <v>211</v>
      </c>
      <c r="S14" s="47"/>
      <c r="T14" s="47"/>
      <c r="U14" s="47"/>
      <c r="V14" s="47"/>
      <c r="W14" s="47" t="s">
        <v>211</v>
      </c>
      <c r="X14" s="47"/>
      <c r="Y14" s="47"/>
      <c r="Z14" s="47"/>
      <c r="AA14" s="47" t="s">
        <v>211</v>
      </c>
      <c r="AB14" s="47" t="s">
        <v>211</v>
      </c>
      <c r="AC14" s="47"/>
      <c r="AD14" s="6">
        <f t="shared" si="2"/>
        <v>4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211</v>
      </c>
      <c r="AO14" s="47"/>
      <c r="AP14" s="47" t="s">
        <v>235</v>
      </c>
      <c r="AQ14" s="6">
        <f t="shared" si="3"/>
        <v>1</v>
      </c>
      <c r="AW14" s="37"/>
      <c r="AX14" s="37"/>
      <c r="AY14" s="38"/>
      <c r="AZ14" s="37"/>
      <c r="BA14" s="37"/>
    </row>
    <row r="15" spans="1:53" ht="16.5">
      <c r="A15" s="8">
        <v>13</v>
      </c>
      <c r="B15" s="106" t="str">
        <f>Команды!B14</f>
        <v>Парламент</v>
      </c>
      <c r="C15" s="107" t="str">
        <f>Команды!C14</f>
        <v>Казань</v>
      </c>
      <c r="D15" s="6">
        <f t="shared" si="0"/>
        <v>15</v>
      </c>
      <c r="E15" s="47"/>
      <c r="F15" s="47" t="s">
        <v>211</v>
      </c>
      <c r="G15" s="47"/>
      <c r="H15" s="47"/>
      <c r="I15" s="47"/>
      <c r="J15" s="47" t="s">
        <v>211</v>
      </c>
      <c r="K15" s="47" t="s">
        <v>211</v>
      </c>
      <c r="L15" s="47"/>
      <c r="M15" s="47" t="s">
        <v>211</v>
      </c>
      <c r="N15" s="47"/>
      <c r="O15" s="47" t="s">
        <v>211</v>
      </c>
      <c r="P15" s="47"/>
      <c r="Q15" s="6">
        <f t="shared" si="1"/>
        <v>5</v>
      </c>
      <c r="R15" s="47" t="s">
        <v>211</v>
      </c>
      <c r="S15" s="47"/>
      <c r="T15" s="47"/>
      <c r="U15" s="47" t="s">
        <v>211</v>
      </c>
      <c r="V15" s="47"/>
      <c r="W15" s="47"/>
      <c r="X15" s="47"/>
      <c r="Y15" s="47"/>
      <c r="Z15" s="47"/>
      <c r="AA15" s="47" t="s">
        <v>211</v>
      </c>
      <c r="AB15" s="47" t="s">
        <v>211</v>
      </c>
      <c r="AC15" s="47" t="s">
        <v>211</v>
      </c>
      <c r="AD15" s="6">
        <f t="shared" si="2"/>
        <v>5</v>
      </c>
      <c r="AE15" s="47"/>
      <c r="AF15" s="47" t="s">
        <v>211</v>
      </c>
      <c r="AG15" s="47"/>
      <c r="AH15" s="47" t="s">
        <v>211</v>
      </c>
      <c r="AI15" s="47"/>
      <c r="AJ15" s="47"/>
      <c r="AK15" s="47"/>
      <c r="AL15" s="47" t="s">
        <v>211</v>
      </c>
      <c r="AM15" s="47"/>
      <c r="AN15" s="47" t="s">
        <v>211</v>
      </c>
      <c r="AO15" s="47"/>
      <c r="AP15" s="47" t="s">
        <v>211</v>
      </c>
      <c r="AQ15" s="6">
        <f t="shared" si="3"/>
        <v>5</v>
      </c>
      <c r="AW15" s="37"/>
      <c r="AX15" s="37"/>
      <c r="AY15" s="38"/>
      <c r="AZ15" s="37"/>
      <c r="BA15" s="37"/>
    </row>
    <row r="16" spans="1:53" ht="16.5">
      <c r="A16" s="8">
        <v>14</v>
      </c>
      <c r="B16" s="106" t="str">
        <f>Команды!B15</f>
        <v>Доктор Клей</v>
      </c>
      <c r="C16" s="107" t="str">
        <f>Команды!C15</f>
        <v>Казань</v>
      </c>
      <c r="D16" s="6">
        <f t="shared" si="0"/>
        <v>11</v>
      </c>
      <c r="E16" s="47"/>
      <c r="F16" s="47" t="s">
        <v>211</v>
      </c>
      <c r="G16" s="47"/>
      <c r="H16" s="47"/>
      <c r="I16" s="47"/>
      <c r="J16" s="47"/>
      <c r="K16" s="47" t="s">
        <v>211</v>
      </c>
      <c r="L16" s="47"/>
      <c r="M16" s="47"/>
      <c r="N16" s="47"/>
      <c r="O16" s="47" t="s">
        <v>211</v>
      </c>
      <c r="P16" s="47"/>
      <c r="Q16" s="6">
        <f t="shared" si="1"/>
        <v>3</v>
      </c>
      <c r="R16" s="47" t="s">
        <v>211</v>
      </c>
      <c r="S16" s="47"/>
      <c r="T16" s="47"/>
      <c r="U16" s="47" t="s">
        <v>211</v>
      </c>
      <c r="V16" s="47" t="s">
        <v>211</v>
      </c>
      <c r="W16" s="47"/>
      <c r="X16" s="47"/>
      <c r="Y16" s="47"/>
      <c r="Z16" s="47" t="s">
        <v>211</v>
      </c>
      <c r="AA16" s="47" t="s">
        <v>211</v>
      </c>
      <c r="AB16" s="47"/>
      <c r="AC16" s="47"/>
      <c r="AD16" s="6">
        <f t="shared" si="2"/>
        <v>5</v>
      </c>
      <c r="AE16" s="47"/>
      <c r="AF16" s="47" t="s">
        <v>211</v>
      </c>
      <c r="AG16" s="47"/>
      <c r="AH16" s="47"/>
      <c r="AI16" s="47"/>
      <c r="AJ16" s="47"/>
      <c r="AK16" s="47"/>
      <c r="AL16" s="47" t="s">
        <v>211</v>
      </c>
      <c r="AM16" s="47"/>
      <c r="AN16" s="47" t="s">
        <v>211</v>
      </c>
      <c r="AO16" s="47"/>
      <c r="AP16" s="47"/>
      <c r="AQ16" s="6">
        <f t="shared" si="3"/>
        <v>3</v>
      </c>
      <c r="AW16" s="37"/>
      <c r="AX16" s="37"/>
      <c r="AY16" s="38"/>
      <c r="AZ16" s="37"/>
      <c r="BA16" s="37"/>
    </row>
    <row r="17" spans="1:53" ht="16.5">
      <c r="A17" s="8">
        <v>15</v>
      </c>
      <c r="B17" s="106" t="str">
        <f>Команды!B16</f>
        <v>Клетчатый Галстук</v>
      </c>
      <c r="C17" s="107" t="str">
        <f>Команды!C16</f>
        <v>Казань</v>
      </c>
      <c r="D17" s="6">
        <f t="shared" si="0"/>
        <v>14</v>
      </c>
      <c r="E17" s="47"/>
      <c r="F17" s="47" t="s">
        <v>211</v>
      </c>
      <c r="G17" s="47"/>
      <c r="H17" s="47"/>
      <c r="I17" s="47" t="s">
        <v>211</v>
      </c>
      <c r="J17" s="47"/>
      <c r="K17" s="47" t="s">
        <v>211</v>
      </c>
      <c r="L17" s="47"/>
      <c r="M17" s="47"/>
      <c r="N17" s="47"/>
      <c r="O17" s="47" t="s">
        <v>211</v>
      </c>
      <c r="P17" s="47"/>
      <c r="Q17" s="6">
        <f t="shared" si="1"/>
        <v>4</v>
      </c>
      <c r="R17" s="47" t="s">
        <v>211</v>
      </c>
      <c r="S17" s="47"/>
      <c r="T17" s="47"/>
      <c r="U17" s="47" t="s">
        <v>211</v>
      </c>
      <c r="V17" s="47"/>
      <c r="W17" s="47"/>
      <c r="X17" s="47" t="s">
        <v>211</v>
      </c>
      <c r="Y17" s="47"/>
      <c r="Z17" s="47" t="s">
        <v>211</v>
      </c>
      <c r="AA17" s="47" t="s">
        <v>211</v>
      </c>
      <c r="AB17" s="47" t="s">
        <v>211</v>
      </c>
      <c r="AC17" s="47"/>
      <c r="AD17" s="6">
        <f t="shared" si="2"/>
        <v>6</v>
      </c>
      <c r="AE17" s="47"/>
      <c r="AF17" s="47" t="s">
        <v>211</v>
      </c>
      <c r="AG17" s="47"/>
      <c r="AH17" s="47"/>
      <c r="AI17" s="47"/>
      <c r="AJ17" s="47"/>
      <c r="AK17" s="47"/>
      <c r="AL17" s="47" t="s">
        <v>211</v>
      </c>
      <c r="AM17" s="47"/>
      <c r="AN17" s="47" t="s">
        <v>211</v>
      </c>
      <c r="AO17" s="47" t="s">
        <v>211</v>
      </c>
      <c r="AP17" s="47"/>
      <c r="AQ17" s="6">
        <f t="shared" si="3"/>
        <v>4</v>
      </c>
      <c r="AW17" s="37"/>
      <c r="AX17" s="37"/>
      <c r="AY17" s="38"/>
      <c r="AZ17" s="37"/>
      <c r="BA17" s="37"/>
    </row>
    <row r="18" spans="1:53" ht="16.5">
      <c r="A18" s="8">
        <v>16</v>
      </c>
      <c r="B18" s="106" t="str">
        <f>Команды!B17</f>
        <v>По Любому</v>
      </c>
      <c r="C18" s="107" t="str">
        <f>Команды!C17</f>
        <v>Казань</v>
      </c>
      <c r="D18" s="6">
        <f t="shared" si="0"/>
        <v>22</v>
      </c>
      <c r="E18" s="47" t="s">
        <v>211</v>
      </c>
      <c r="F18" s="47" t="s">
        <v>211</v>
      </c>
      <c r="G18" s="47" t="s">
        <v>211</v>
      </c>
      <c r="H18" s="47" t="s">
        <v>211</v>
      </c>
      <c r="I18" s="47"/>
      <c r="J18" s="47" t="s">
        <v>211</v>
      </c>
      <c r="K18" s="47" t="s">
        <v>211</v>
      </c>
      <c r="L18" s="47"/>
      <c r="M18" s="47" t="s">
        <v>211</v>
      </c>
      <c r="N18" s="47"/>
      <c r="O18" s="47" t="s">
        <v>211</v>
      </c>
      <c r="P18" s="47"/>
      <c r="Q18" s="6">
        <f t="shared" si="1"/>
        <v>8</v>
      </c>
      <c r="R18" s="47" t="s">
        <v>211</v>
      </c>
      <c r="S18" s="47" t="s">
        <v>211</v>
      </c>
      <c r="T18" s="47"/>
      <c r="U18" s="47" t="s">
        <v>211</v>
      </c>
      <c r="V18" s="47" t="s">
        <v>211</v>
      </c>
      <c r="W18" s="47"/>
      <c r="X18" s="47"/>
      <c r="Y18" s="47"/>
      <c r="Z18" s="47" t="s">
        <v>211</v>
      </c>
      <c r="AA18" s="47" t="s">
        <v>211</v>
      </c>
      <c r="AB18" s="47" t="s">
        <v>211</v>
      </c>
      <c r="AC18" s="47" t="s">
        <v>211</v>
      </c>
      <c r="AD18" s="6">
        <f t="shared" si="2"/>
        <v>8</v>
      </c>
      <c r="AE18" s="47" t="s">
        <v>211</v>
      </c>
      <c r="AF18" s="47" t="s">
        <v>211</v>
      </c>
      <c r="AG18" s="47"/>
      <c r="AH18" s="47" t="s">
        <v>211</v>
      </c>
      <c r="AI18" s="47"/>
      <c r="AJ18" s="47"/>
      <c r="AK18" s="47"/>
      <c r="AL18" s="47" t="s">
        <v>211</v>
      </c>
      <c r="AM18" s="47"/>
      <c r="AN18" s="47" t="s">
        <v>211</v>
      </c>
      <c r="AO18" s="47" t="s">
        <v>211</v>
      </c>
      <c r="AP18" s="47"/>
      <c r="AQ18" s="6">
        <f t="shared" si="3"/>
        <v>6</v>
      </c>
      <c r="AW18" s="37"/>
      <c r="AX18" s="37"/>
      <c r="AY18" s="38"/>
      <c r="AZ18" s="37"/>
      <c r="BA18" s="37"/>
    </row>
    <row r="19" spans="1:53" ht="16.5">
      <c r="A19" s="8">
        <v>17</v>
      </c>
      <c r="B19" s="106" t="str">
        <f>Команды!B18</f>
        <v>Блок Смешения-2</v>
      </c>
      <c r="C19" s="107" t="str">
        <f>Команды!C18</f>
        <v>Казань</v>
      </c>
      <c r="D19" s="6">
        <f t="shared" si="0"/>
        <v>26</v>
      </c>
      <c r="E19" s="47" t="s">
        <v>211</v>
      </c>
      <c r="F19" s="47" t="s">
        <v>211</v>
      </c>
      <c r="G19" s="47" t="s">
        <v>211</v>
      </c>
      <c r="H19" s="47" t="s">
        <v>211</v>
      </c>
      <c r="I19" s="47"/>
      <c r="J19" s="47" t="s">
        <v>211</v>
      </c>
      <c r="K19" s="47" t="s">
        <v>211</v>
      </c>
      <c r="L19" s="47" t="s">
        <v>211</v>
      </c>
      <c r="M19" s="47" t="s">
        <v>211</v>
      </c>
      <c r="N19" s="47" t="s">
        <v>211</v>
      </c>
      <c r="O19" s="47" t="s">
        <v>211</v>
      </c>
      <c r="P19" s="47"/>
      <c r="Q19" s="6">
        <f t="shared" si="1"/>
        <v>10</v>
      </c>
      <c r="R19" s="47" t="s">
        <v>211</v>
      </c>
      <c r="S19" s="47" t="s">
        <v>211</v>
      </c>
      <c r="T19" s="47" t="s">
        <v>211</v>
      </c>
      <c r="U19" s="47" t="s">
        <v>211</v>
      </c>
      <c r="V19" s="47" t="s">
        <v>211</v>
      </c>
      <c r="W19" s="47"/>
      <c r="X19" s="47"/>
      <c r="Y19" s="47"/>
      <c r="Z19" s="47" t="s">
        <v>211</v>
      </c>
      <c r="AA19" s="47" t="s">
        <v>211</v>
      </c>
      <c r="AB19" s="47" t="s">
        <v>211</v>
      </c>
      <c r="AC19" s="47" t="s">
        <v>211</v>
      </c>
      <c r="AD19" s="6">
        <f t="shared" si="2"/>
        <v>9</v>
      </c>
      <c r="AE19" s="47" t="s">
        <v>211</v>
      </c>
      <c r="AF19" s="47" t="s">
        <v>211</v>
      </c>
      <c r="AG19" s="47"/>
      <c r="AH19" s="47" t="s">
        <v>211</v>
      </c>
      <c r="AI19" s="47"/>
      <c r="AJ19" s="47"/>
      <c r="AK19" s="47" t="s">
        <v>211</v>
      </c>
      <c r="AL19" s="47"/>
      <c r="AM19" s="47"/>
      <c r="AN19" s="47" t="s">
        <v>211</v>
      </c>
      <c r="AO19" s="47" t="s">
        <v>211</v>
      </c>
      <c r="AP19" s="47" t="s">
        <v>211</v>
      </c>
      <c r="AQ19" s="6">
        <f t="shared" si="3"/>
        <v>7</v>
      </c>
      <c r="AW19" s="37"/>
      <c r="AX19" s="37"/>
      <c r="AY19" s="38"/>
      <c r="AZ19" s="37"/>
      <c r="BA19" s="37"/>
    </row>
    <row r="20" spans="1:53" ht="16.5">
      <c r="A20" s="17">
        <v>18</v>
      </c>
      <c r="B20" s="108" t="str">
        <f>Команды!B19</f>
        <v>Катионы</v>
      </c>
      <c r="C20" s="109" t="str">
        <f>Команды!C19</f>
        <v>Саров</v>
      </c>
      <c r="D20" s="18">
        <f t="shared" si="0"/>
        <v>9</v>
      </c>
      <c r="E20" s="47"/>
      <c r="F20" s="47" t="s">
        <v>211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8">
        <f t="shared" si="1"/>
        <v>1</v>
      </c>
      <c r="R20" s="47" t="s">
        <v>211</v>
      </c>
      <c r="S20" s="47"/>
      <c r="T20" s="47"/>
      <c r="U20" s="47"/>
      <c r="V20" s="47"/>
      <c r="W20" s="47"/>
      <c r="X20" s="47"/>
      <c r="Y20" s="47"/>
      <c r="Z20" s="47" t="s">
        <v>211</v>
      </c>
      <c r="AA20" s="47" t="s">
        <v>211</v>
      </c>
      <c r="AB20" s="47" t="s">
        <v>211</v>
      </c>
      <c r="AC20" s="47" t="s">
        <v>211</v>
      </c>
      <c r="AD20" s="18">
        <f t="shared" si="2"/>
        <v>5</v>
      </c>
      <c r="AE20" s="47"/>
      <c r="AF20" s="47"/>
      <c r="AG20" s="47"/>
      <c r="AH20" s="47"/>
      <c r="AI20" s="47"/>
      <c r="AJ20" s="47"/>
      <c r="AK20" s="47"/>
      <c r="AL20" s="47" t="s">
        <v>211</v>
      </c>
      <c r="AM20" s="47" t="s">
        <v>211</v>
      </c>
      <c r="AN20" s="47" t="s">
        <v>211</v>
      </c>
      <c r="AO20" s="47"/>
      <c r="AP20" s="47"/>
      <c r="AQ20" s="18">
        <f t="shared" si="3"/>
        <v>3</v>
      </c>
      <c r="AW20" s="37"/>
      <c r="AX20" s="37"/>
      <c r="AY20" s="38"/>
      <c r="AZ20" s="37"/>
      <c r="BA20" s="37"/>
    </row>
    <row r="21" spans="1:53" ht="16.5">
      <c r="A21" s="17">
        <v>19</v>
      </c>
      <c r="B21" s="108" t="str">
        <f>Команды!B20</f>
        <v>Мозголомы</v>
      </c>
      <c r="C21" s="109" t="str">
        <f>Команды!C20</f>
        <v>Саров</v>
      </c>
      <c r="D21" s="18">
        <f t="shared" si="0"/>
        <v>11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8">
        <f t="shared" si="1"/>
        <v>0</v>
      </c>
      <c r="R21" s="47" t="s">
        <v>211</v>
      </c>
      <c r="S21" s="47" t="s">
        <v>211</v>
      </c>
      <c r="T21" s="47"/>
      <c r="U21" s="47" t="s">
        <v>211</v>
      </c>
      <c r="V21" s="47"/>
      <c r="W21" s="47" t="s">
        <v>211</v>
      </c>
      <c r="X21" s="47"/>
      <c r="Y21" s="47"/>
      <c r="Z21" s="47" t="s">
        <v>211</v>
      </c>
      <c r="AA21" s="47" t="s">
        <v>211</v>
      </c>
      <c r="AB21" s="47" t="s">
        <v>211</v>
      </c>
      <c r="AC21" s="47"/>
      <c r="AD21" s="18">
        <f t="shared" si="2"/>
        <v>7</v>
      </c>
      <c r="AE21" s="47"/>
      <c r="AF21" s="47" t="s">
        <v>211</v>
      </c>
      <c r="AG21" s="47"/>
      <c r="AH21" s="47"/>
      <c r="AI21" s="47"/>
      <c r="AJ21" s="47"/>
      <c r="AK21" s="47"/>
      <c r="AL21" s="47" t="s">
        <v>211</v>
      </c>
      <c r="AM21" s="47"/>
      <c r="AN21" s="47" t="s">
        <v>211</v>
      </c>
      <c r="AO21" s="47" t="s">
        <v>211</v>
      </c>
      <c r="AP21" s="47"/>
      <c r="AQ21" s="18">
        <f t="shared" si="3"/>
        <v>4</v>
      </c>
      <c r="AW21" s="37"/>
      <c r="AX21" s="37"/>
      <c r="AY21" s="38"/>
      <c r="AZ21" s="37"/>
      <c r="BA21" s="37"/>
    </row>
    <row r="22" spans="1:53" ht="16.5">
      <c r="A22" s="17">
        <v>20</v>
      </c>
      <c r="B22" s="108" t="str">
        <f>Команды!B21</f>
        <v>Дети истории</v>
      </c>
      <c r="C22" s="109" t="str">
        <f>Команды!C21</f>
        <v>Саров</v>
      </c>
      <c r="D22" s="18">
        <f t="shared" si="0"/>
        <v>16</v>
      </c>
      <c r="E22" s="47" t="s">
        <v>211</v>
      </c>
      <c r="F22" s="47" t="s">
        <v>211</v>
      </c>
      <c r="G22" s="47" t="s">
        <v>211</v>
      </c>
      <c r="H22" s="47"/>
      <c r="I22" s="47"/>
      <c r="J22" s="47"/>
      <c r="K22" s="47"/>
      <c r="L22" s="47"/>
      <c r="M22" s="47" t="s">
        <v>211</v>
      </c>
      <c r="N22" s="47"/>
      <c r="O22" s="47"/>
      <c r="P22" s="47"/>
      <c r="Q22" s="18">
        <f t="shared" si="1"/>
        <v>4</v>
      </c>
      <c r="R22" s="47" t="s">
        <v>211</v>
      </c>
      <c r="S22" s="47"/>
      <c r="T22" s="47"/>
      <c r="U22" s="47" t="s">
        <v>211</v>
      </c>
      <c r="V22" s="47"/>
      <c r="W22" s="47" t="s">
        <v>211</v>
      </c>
      <c r="X22" s="47"/>
      <c r="Y22" s="47"/>
      <c r="Z22" s="47" t="s">
        <v>211</v>
      </c>
      <c r="AA22" s="47" t="s">
        <v>211</v>
      </c>
      <c r="AB22" s="47" t="s">
        <v>211</v>
      </c>
      <c r="AC22" s="47"/>
      <c r="AD22" s="18">
        <f t="shared" si="2"/>
        <v>6</v>
      </c>
      <c r="AE22" s="47" t="s">
        <v>211</v>
      </c>
      <c r="AF22" s="47" t="s">
        <v>211</v>
      </c>
      <c r="AG22" s="47" t="s">
        <v>211</v>
      </c>
      <c r="AH22" s="47"/>
      <c r="AI22" s="47"/>
      <c r="AJ22" s="47"/>
      <c r="AK22" s="47" t="s">
        <v>211</v>
      </c>
      <c r="AL22" s="47" t="s">
        <v>211</v>
      </c>
      <c r="AM22" s="47"/>
      <c r="AN22" s="47" t="s">
        <v>211</v>
      </c>
      <c r="AO22" s="47"/>
      <c r="AP22" s="47"/>
      <c r="AQ22" s="18">
        <f t="shared" si="3"/>
        <v>6</v>
      </c>
      <c r="AW22" s="37"/>
      <c r="AX22" s="37"/>
      <c r="AY22" s="38"/>
      <c r="AZ22" s="37"/>
      <c r="BA22" s="37"/>
    </row>
    <row r="23" spans="1:53" ht="16.5">
      <c r="A23" s="17">
        <v>21</v>
      </c>
      <c r="B23" s="108" t="str">
        <f>Команды!B22</f>
        <v>Сто пудов</v>
      </c>
      <c r="C23" s="109" t="str">
        <f>Команды!C22</f>
        <v>Саров</v>
      </c>
      <c r="D23" s="18">
        <f t="shared" si="0"/>
        <v>13</v>
      </c>
      <c r="E23" s="47"/>
      <c r="F23" s="47" t="s">
        <v>211</v>
      </c>
      <c r="G23" s="47"/>
      <c r="H23" s="47"/>
      <c r="I23" s="47" t="s">
        <v>211</v>
      </c>
      <c r="J23" s="47"/>
      <c r="K23" s="47"/>
      <c r="L23" s="47"/>
      <c r="M23" s="47" t="s">
        <v>211</v>
      </c>
      <c r="N23" s="47"/>
      <c r="O23" s="47"/>
      <c r="P23" s="47"/>
      <c r="Q23" s="18">
        <f t="shared" si="1"/>
        <v>3</v>
      </c>
      <c r="R23" s="47" t="s">
        <v>211</v>
      </c>
      <c r="S23" s="47" t="s">
        <v>211</v>
      </c>
      <c r="T23" s="47"/>
      <c r="U23" s="47" t="s">
        <v>211</v>
      </c>
      <c r="V23" s="47"/>
      <c r="W23" s="47" t="s">
        <v>211</v>
      </c>
      <c r="X23" s="47"/>
      <c r="Y23" s="47"/>
      <c r="Z23" s="47" t="s">
        <v>211</v>
      </c>
      <c r="AA23" s="47" t="s">
        <v>211</v>
      </c>
      <c r="AB23" s="47"/>
      <c r="AC23" s="47"/>
      <c r="AD23" s="18">
        <f t="shared" si="2"/>
        <v>6</v>
      </c>
      <c r="AE23" s="47" t="s">
        <v>211</v>
      </c>
      <c r="AF23" s="47" t="s">
        <v>211</v>
      </c>
      <c r="AG23" s="47"/>
      <c r="AH23" s="47"/>
      <c r="AI23" s="47"/>
      <c r="AJ23" s="47"/>
      <c r="AK23" s="47" t="s">
        <v>211</v>
      </c>
      <c r="AL23" s="47"/>
      <c r="AM23" s="47"/>
      <c r="AN23" s="47" t="s">
        <v>211</v>
      </c>
      <c r="AO23" s="47"/>
      <c r="AP23" s="47"/>
      <c r="AQ23" s="18">
        <f t="shared" si="3"/>
        <v>4</v>
      </c>
      <c r="AW23" s="37"/>
      <c r="AX23" s="37"/>
      <c r="AY23" s="38"/>
      <c r="AZ23" s="37"/>
      <c r="BA23" s="37"/>
    </row>
    <row r="24" spans="1:53" ht="16.5">
      <c r="A24" s="17">
        <v>22</v>
      </c>
      <c r="B24" s="108" t="str">
        <f>Команды!B23</f>
        <v>ГриСли</v>
      </c>
      <c r="C24" s="109" t="str">
        <f>Команды!C23</f>
        <v>Саров</v>
      </c>
      <c r="D24" s="18">
        <f t="shared" si="0"/>
        <v>15</v>
      </c>
      <c r="E24" s="47"/>
      <c r="F24" s="47" t="s">
        <v>211</v>
      </c>
      <c r="G24" s="47" t="s">
        <v>211</v>
      </c>
      <c r="H24" s="47" t="s">
        <v>211</v>
      </c>
      <c r="I24" s="47" t="s">
        <v>211</v>
      </c>
      <c r="J24" s="47"/>
      <c r="K24" s="47" t="s">
        <v>211</v>
      </c>
      <c r="L24" s="47"/>
      <c r="M24" s="47"/>
      <c r="N24" s="47"/>
      <c r="O24" s="47" t="s">
        <v>211</v>
      </c>
      <c r="P24" s="47"/>
      <c r="Q24" s="18">
        <f t="shared" si="1"/>
        <v>6</v>
      </c>
      <c r="R24" s="47"/>
      <c r="S24" s="47" t="s">
        <v>211</v>
      </c>
      <c r="T24" s="47"/>
      <c r="U24" s="47" t="s">
        <v>211</v>
      </c>
      <c r="V24" s="47"/>
      <c r="W24" s="47" t="s">
        <v>211</v>
      </c>
      <c r="X24" s="47" t="s">
        <v>211</v>
      </c>
      <c r="Y24" s="47"/>
      <c r="Z24" s="47"/>
      <c r="AA24" s="47" t="s">
        <v>211</v>
      </c>
      <c r="AB24" s="47" t="s">
        <v>211</v>
      </c>
      <c r="AC24" s="47"/>
      <c r="AD24" s="18">
        <f t="shared" si="2"/>
        <v>6</v>
      </c>
      <c r="AE24" s="47"/>
      <c r="AF24" s="47" t="s">
        <v>211</v>
      </c>
      <c r="AG24" s="47"/>
      <c r="AH24" s="47"/>
      <c r="AI24" s="47"/>
      <c r="AJ24" s="47"/>
      <c r="AK24" s="47" t="s">
        <v>211</v>
      </c>
      <c r="AL24" s="47"/>
      <c r="AM24" s="47"/>
      <c r="AN24" s="47" t="s">
        <v>211</v>
      </c>
      <c r="AO24" s="47"/>
      <c r="AP24" s="47"/>
      <c r="AQ24" s="18">
        <f t="shared" si="3"/>
        <v>3</v>
      </c>
      <c r="AW24" s="37"/>
      <c r="AX24" s="37"/>
      <c r="AY24" s="38"/>
      <c r="AZ24" s="37"/>
      <c r="BA24" s="37"/>
    </row>
    <row r="25" spans="1:53" ht="16.5">
      <c r="A25" s="17">
        <v>23</v>
      </c>
      <c r="B25" s="108" t="str">
        <f>Команды!B24</f>
        <v>360 градусов</v>
      </c>
      <c r="C25" s="109" t="str">
        <f>Команды!C24</f>
        <v>Саров</v>
      </c>
      <c r="D25" s="18">
        <f t="shared" si="0"/>
        <v>10</v>
      </c>
      <c r="E25" s="47"/>
      <c r="F25" s="47" t="s">
        <v>211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8">
        <f t="shared" si="1"/>
        <v>1</v>
      </c>
      <c r="R25" s="47" t="s">
        <v>211</v>
      </c>
      <c r="S25" s="47"/>
      <c r="T25" s="47"/>
      <c r="U25" s="47"/>
      <c r="V25" s="47"/>
      <c r="W25" s="47" t="s">
        <v>211</v>
      </c>
      <c r="X25" s="47"/>
      <c r="Y25" s="47"/>
      <c r="Z25" s="47"/>
      <c r="AA25" s="47" t="s">
        <v>211</v>
      </c>
      <c r="AB25" s="47" t="s">
        <v>211</v>
      </c>
      <c r="AC25" s="47" t="s">
        <v>211</v>
      </c>
      <c r="AD25" s="18">
        <f t="shared" si="2"/>
        <v>5</v>
      </c>
      <c r="AE25" s="47" t="s">
        <v>211</v>
      </c>
      <c r="AF25" s="47" t="s">
        <v>211</v>
      </c>
      <c r="AG25" s="47"/>
      <c r="AH25" s="47"/>
      <c r="AI25" s="47"/>
      <c r="AJ25" s="47"/>
      <c r="AK25" s="47"/>
      <c r="AL25" s="47" t="s">
        <v>211</v>
      </c>
      <c r="AM25" s="47"/>
      <c r="AN25" s="47" t="s">
        <v>211</v>
      </c>
      <c r="AO25" s="47"/>
      <c r="AP25" s="47"/>
      <c r="AQ25" s="18">
        <f t="shared" si="3"/>
        <v>4</v>
      </c>
      <c r="AW25" s="37"/>
      <c r="AX25" s="37"/>
      <c r="AY25" s="38"/>
      <c r="AZ25" s="37"/>
      <c r="BA25" s="37"/>
    </row>
    <row r="26" spans="1:53" ht="16.5">
      <c r="A26" s="17">
        <v>24</v>
      </c>
      <c r="B26" s="108" t="str">
        <f>Команды!B25</f>
        <v>3х3</v>
      </c>
      <c r="C26" s="109" t="str">
        <f>Команды!C25</f>
        <v>Саров</v>
      </c>
      <c r="D26" s="18">
        <f t="shared" si="0"/>
        <v>13</v>
      </c>
      <c r="E26" s="47"/>
      <c r="F26" s="47" t="s">
        <v>211</v>
      </c>
      <c r="G26" s="47" t="s">
        <v>211</v>
      </c>
      <c r="H26" s="47"/>
      <c r="I26" s="47"/>
      <c r="J26" s="47"/>
      <c r="K26" s="47"/>
      <c r="L26" s="47"/>
      <c r="M26" s="47" t="s">
        <v>211</v>
      </c>
      <c r="N26" s="47"/>
      <c r="O26" s="47"/>
      <c r="P26" s="47"/>
      <c r="Q26" s="18">
        <f t="shared" si="1"/>
        <v>3</v>
      </c>
      <c r="R26" s="47" t="s">
        <v>211</v>
      </c>
      <c r="S26" s="47"/>
      <c r="T26" s="47"/>
      <c r="U26" s="47" t="s">
        <v>211</v>
      </c>
      <c r="V26" s="47"/>
      <c r="W26" s="47" t="s">
        <v>211</v>
      </c>
      <c r="X26" s="47" t="s">
        <v>211</v>
      </c>
      <c r="Y26" s="47"/>
      <c r="Z26" s="47"/>
      <c r="AA26" s="47" t="s">
        <v>211</v>
      </c>
      <c r="AB26" s="47"/>
      <c r="AC26" s="47"/>
      <c r="AD26" s="18">
        <f t="shared" si="2"/>
        <v>5</v>
      </c>
      <c r="AE26" s="47"/>
      <c r="AF26" s="47"/>
      <c r="AG26" s="47"/>
      <c r="AH26" s="47"/>
      <c r="AI26" s="47"/>
      <c r="AJ26" s="47" t="s">
        <v>211</v>
      </c>
      <c r="AK26" s="47" t="s">
        <v>211</v>
      </c>
      <c r="AL26" s="47" t="s">
        <v>211</v>
      </c>
      <c r="AM26" s="47"/>
      <c r="AN26" s="47" t="s">
        <v>211</v>
      </c>
      <c r="AO26" s="47"/>
      <c r="AP26" s="47" t="s">
        <v>211</v>
      </c>
      <c r="AQ26" s="18">
        <f t="shared" si="3"/>
        <v>5</v>
      </c>
      <c r="AW26" s="37"/>
      <c r="AX26" s="37"/>
      <c r="AY26" s="38"/>
      <c r="AZ26" s="37"/>
      <c r="BA26" s="37"/>
    </row>
    <row r="27" spans="1:53" ht="16.5">
      <c r="A27" s="17">
        <v>25</v>
      </c>
      <c r="B27" s="108" t="str">
        <f>Команды!B26</f>
        <v>Бостонское чаепитие</v>
      </c>
      <c r="C27" s="109" t="str">
        <f>Команды!C26</f>
        <v>Саров</v>
      </c>
      <c r="D27" s="18">
        <f t="shared" si="0"/>
        <v>18</v>
      </c>
      <c r="E27" s="47"/>
      <c r="F27" s="47" t="s">
        <v>211</v>
      </c>
      <c r="G27" s="47"/>
      <c r="H27" s="47" t="s">
        <v>211</v>
      </c>
      <c r="I27" s="47"/>
      <c r="J27" s="47" t="s">
        <v>211</v>
      </c>
      <c r="K27" s="47"/>
      <c r="L27" s="47"/>
      <c r="M27" s="47"/>
      <c r="N27" s="47"/>
      <c r="O27" s="47"/>
      <c r="P27" s="47"/>
      <c r="Q27" s="18">
        <f t="shared" si="1"/>
        <v>3</v>
      </c>
      <c r="R27" s="47" t="s">
        <v>211</v>
      </c>
      <c r="S27" s="47" t="s">
        <v>211</v>
      </c>
      <c r="T27" s="47"/>
      <c r="U27" s="47"/>
      <c r="V27" s="47" t="s">
        <v>211</v>
      </c>
      <c r="W27" s="47" t="s">
        <v>211</v>
      </c>
      <c r="X27" s="47" t="s">
        <v>211</v>
      </c>
      <c r="Y27" s="47"/>
      <c r="Z27" s="47" t="s">
        <v>211</v>
      </c>
      <c r="AA27" s="47" t="s">
        <v>211</v>
      </c>
      <c r="AB27" s="47" t="s">
        <v>211</v>
      </c>
      <c r="AC27" s="47"/>
      <c r="AD27" s="18">
        <f t="shared" si="2"/>
        <v>8</v>
      </c>
      <c r="AE27" s="47" t="s">
        <v>211</v>
      </c>
      <c r="AF27" s="47" t="s">
        <v>211</v>
      </c>
      <c r="AG27" s="47" t="s">
        <v>211</v>
      </c>
      <c r="AH27" s="47"/>
      <c r="AI27" s="47"/>
      <c r="AJ27" s="47"/>
      <c r="AK27" s="47"/>
      <c r="AL27" s="47" t="s">
        <v>211</v>
      </c>
      <c r="AM27" s="47" t="s">
        <v>211</v>
      </c>
      <c r="AN27" s="47" t="s">
        <v>211</v>
      </c>
      <c r="AO27" s="47"/>
      <c r="AP27" s="47" t="s">
        <v>211</v>
      </c>
      <c r="AQ27" s="18">
        <f t="shared" si="3"/>
        <v>7</v>
      </c>
      <c r="AW27" s="37"/>
      <c r="AX27" s="37"/>
      <c r="AY27" s="38"/>
      <c r="AZ27" s="37"/>
      <c r="BA27" s="37"/>
    </row>
    <row r="28" spans="1:53" ht="16.5">
      <c r="A28" s="17">
        <v>26</v>
      </c>
      <c r="B28" s="108" t="str">
        <f>Команды!B27</f>
        <v>ElementarySchool</v>
      </c>
      <c r="C28" s="109" t="str">
        <f>Команды!C27</f>
        <v>Саров</v>
      </c>
      <c r="D28" s="18">
        <f t="shared" si="0"/>
        <v>12</v>
      </c>
      <c r="E28" s="47"/>
      <c r="F28" s="47" t="s">
        <v>211</v>
      </c>
      <c r="G28" s="47"/>
      <c r="H28" s="47"/>
      <c r="I28" s="47"/>
      <c r="J28" s="47"/>
      <c r="K28" s="47" t="s">
        <v>211</v>
      </c>
      <c r="L28" s="47"/>
      <c r="M28" s="47"/>
      <c r="N28" s="47"/>
      <c r="O28" s="47"/>
      <c r="P28" s="47"/>
      <c r="Q28" s="18">
        <f t="shared" si="1"/>
        <v>2</v>
      </c>
      <c r="R28" s="47" t="s">
        <v>211</v>
      </c>
      <c r="S28" s="47" t="s">
        <v>211</v>
      </c>
      <c r="T28" s="47"/>
      <c r="U28" s="47" t="s">
        <v>211</v>
      </c>
      <c r="V28" s="47"/>
      <c r="W28" s="47" t="s">
        <v>211</v>
      </c>
      <c r="X28" s="47"/>
      <c r="Y28" s="47"/>
      <c r="Z28" s="47"/>
      <c r="AA28" s="47"/>
      <c r="AB28" s="47"/>
      <c r="AC28" s="47"/>
      <c r="AD28" s="18">
        <f t="shared" si="2"/>
        <v>4</v>
      </c>
      <c r="AE28" s="47" t="s">
        <v>211</v>
      </c>
      <c r="AF28" s="47" t="s">
        <v>211</v>
      </c>
      <c r="AG28" s="47" t="s">
        <v>211</v>
      </c>
      <c r="AH28" s="47"/>
      <c r="AI28" s="47"/>
      <c r="AJ28" s="47"/>
      <c r="AK28" s="47" t="s">
        <v>211</v>
      </c>
      <c r="AL28" s="47" t="s">
        <v>211</v>
      </c>
      <c r="AM28" s="47"/>
      <c r="AN28" s="47" t="s">
        <v>211</v>
      </c>
      <c r="AO28" s="47"/>
      <c r="AP28" s="47"/>
      <c r="AQ28" s="18">
        <f t="shared" si="3"/>
        <v>6</v>
      </c>
      <c r="AW28" s="37"/>
      <c r="AX28" s="37"/>
      <c r="AY28" s="38"/>
      <c r="AZ28" s="37"/>
      <c r="BA28" s="37"/>
    </row>
    <row r="29" spans="1:53" ht="16.5">
      <c r="A29" s="17">
        <v>27</v>
      </c>
      <c r="B29" s="108" t="str">
        <f>Команды!B28</f>
        <v>Дружба</v>
      </c>
      <c r="C29" s="109" t="str">
        <f>Команды!C28</f>
        <v>Саров</v>
      </c>
      <c r="D29" s="18">
        <f t="shared" si="0"/>
        <v>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8">
        <f t="shared" si="1"/>
        <v>0</v>
      </c>
      <c r="R29" s="47" t="s">
        <v>211</v>
      </c>
      <c r="S29" s="47"/>
      <c r="T29" s="47"/>
      <c r="U29" s="47"/>
      <c r="V29" s="47"/>
      <c r="W29" s="47" t="s">
        <v>211</v>
      </c>
      <c r="X29" s="47"/>
      <c r="Y29" s="47"/>
      <c r="Z29" s="47"/>
      <c r="AA29" s="47" t="s">
        <v>211</v>
      </c>
      <c r="AB29" s="47" t="s">
        <v>211</v>
      </c>
      <c r="AC29" s="47" t="s">
        <v>211</v>
      </c>
      <c r="AD29" s="18">
        <f t="shared" si="2"/>
        <v>5</v>
      </c>
      <c r="AE29" s="47"/>
      <c r="AF29" s="47"/>
      <c r="AG29" s="47"/>
      <c r="AH29" s="47"/>
      <c r="AI29" s="47"/>
      <c r="AJ29" s="47"/>
      <c r="AK29" s="47"/>
      <c r="AL29" s="47"/>
      <c r="AM29" s="47" t="s">
        <v>211</v>
      </c>
      <c r="AN29" s="47" t="s">
        <v>211</v>
      </c>
      <c r="AO29" s="47" t="s">
        <v>211</v>
      </c>
      <c r="AP29" s="47"/>
      <c r="AQ29" s="18">
        <f t="shared" si="3"/>
        <v>3</v>
      </c>
      <c r="AW29" s="37"/>
      <c r="AX29" s="37"/>
      <c r="AY29" s="38"/>
      <c r="AZ29" s="37"/>
      <c r="BA29" s="37"/>
    </row>
    <row r="30" spans="1:53" ht="16.5">
      <c r="A30" s="17">
        <v>28</v>
      </c>
      <c r="B30" s="108" t="str">
        <f>Команды!B29</f>
        <v>Листопад</v>
      </c>
      <c r="C30" s="109" t="str">
        <f>Команды!C29</f>
        <v>Саров</v>
      </c>
      <c r="D30" s="18">
        <f t="shared" si="0"/>
        <v>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8">
        <f t="shared" si="1"/>
        <v>0</v>
      </c>
      <c r="R30" s="47" t="s">
        <v>211</v>
      </c>
      <c r="S30" s="47"/>
      <c r="T30" s="47"/>
      <c r="U30" s="47"/>
      <c r="V30" s="47"/>
      <c r="W30" s="47" t="s">
        <v>211</v>
      </c>
      <c r="X30" s="47"/>
      <c r="Y30" s="47"/>
      <c r="Z30" s="47"/>
      <c r="AA30" s="47"/>
      <c r="AB30" s="47"/>
      <c r="AC30" s="47"/>
      <c r="AD30" s="18">
        <f t="shared" si="2"/>
        <v>2</v>
      </c>
      <c r="AE30" s="47" t="s">
        <v>211</v>
      </c>
      <c r="AF30" s="47"/>
      <c r="AG30" s="47"/>
      <c r="AH30" s="47"/>
      <c r="AI30" s="47"/>
      <c r="AJ30" s="47"/>
      <c r="AK30" s="47"/>
      <c r="AL30" s="47" t="s">
        <v>211</v>
      </c>
      <c r="AM30" s="47"/>
      <c r="AN30" s="47"/>
      <c r="AO30" s="47"/>
      <c r="AP30" s="47"/>
      <c r="AQ30" s="18">
        <f t="shared" si="3"/>
        <v>2</v>
      </c>
      <c r="AW30" s="37"/>
      <c r="AX30" s="37"/>
      <c r="AY30" s="38"/>
      <c r="AZ30" s="37"/>
      <c r="BA30" s="37"/>
    </row>
    <row r="31" spans="1:53" ht="16.5">
      <c r="A31" s="17">
        <v>29</v>
      </c>
      <c r="B31" s="108" t="str">
        <f>Команды!B30</f>
        <v>Гений</v>
      </c>
      <c r="C31" s="109" t="str">
        <f>Команды!C30</f>
        <v>Саров</v>
      </c>
      <c r="D31" s="18">
        <f t="shared" si="0"/>
        <v>9</v>
      </c>
      <c r="E31" s="47" t="s">
        <v>211</v>
      </c>
      <c r="F31" s="47"/>
      <c r="G31" s="47"/>
      <c r="H31" s="47"/>
      <c r="I31" s="47" t="s">
        <v>211</v>
      </c>
      <c r="J31" s="47"/>
      <c r="K31" s="47"/>
      <c r="L31" s="47"/>
      <c r="M31" s="47"/>
      <c r="N31" s="47" t="s">
        <v>211</v>
      </c>
      <c r="O31" s="47"/>
      <c r="P31" s="47"/>
      <c r="Q31" s="18">
        <f t="shared" si="1"/>
        <v>3</v>
      </c>
      <c r="R31" s="47"/>
      <c r="S31" s="47"/>
      <c r="T31" s="47"/>
      <c r="U31" s="47" t="s">
        <v>211</v>
      </c>
      <c r="V31" s="47"/>
      <c r="W31" s="47"/>
      <c r="X31" s="47"/>
      <c r="Y31" s="47" t="s">
        <v>211</v>
      </c>
      <c r="Z31" s="47"/>
      <c r="AA31" s="47" t="s">
        <v>211</v>
      </c>
      <c r="AB31" s="47"/>
      <c r="AC31" s="47"/>
      <c r="AD31" s="18">
        <f t="shared" si="2"/>
        <v>3</v>
      </c>
      <c r="AE31" s="47"/>
      <c r="AF31" s="47"/>
      <c r="AG31" s="47"/>
      <c r="AH31" s="47"/>
      <c r="AI31" s="47"/>
      <c r="AJ31" s="47"/>
      <c r="AK31" s="47"/>
      <c r="AL31" s="47" t="s">
        <v>211</v>
      </c>
      <c r="AM31" s="47"/>
      <c r="AN31" s="47" t="s">
        <v>211</v>
      </c>
      <c r="AO31" s="47"/>
      <c r="AP31" s="47" t="s">
        <v>211</v>
      </c>
      <c r="AQ31" s="18">
        <f t="shared" si="3"/>
        <v>3</v>
      </c>
      <c r="AW31" s="37"/>
      <c r="AX31" s="37"/>
      <c r="AY31" s="38"/>
      <c r="AZ31" s="37"/>
      <c r="BA31" s="37"/>
    </row>
    <row r="32" spans="1:53" ht="16.5">
      <c r="A32" s="17">
        <v>30</v>
      </c>
      <c r="B32" s="108" t="str">
        <f>Команды!B31</f>
        <v>Умники</v>
      </c>
      <c r="C32" s="109" t="str">
        <f>Команды!C31</f>
        <v>Саров</v>
      </c>
      <c r="D32" s="18">
        <f t="shared" si="0"/>
        <v>12</v>
      </c>
      <c r="E32" s="47"/>
      <c r="F32" s="47" t="s">
        <v>211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18">
        <f t="shared" si="1"/>
        <v>1</v>
      </c>
      <c r="R32" s="47" t="s">
        <v>211</v>
      </c>
      <c r="S32" s="47"/>
      <c r="T32" s="47"/>
      <c r="U32" s="47" t="s">
        <v>211</v>
      </c>
      <c r="V32" s="47"/>
      <c r="W32" s="47" t="s">
        <v>211</v>
      </c>
      <c r="X32" s="47"/>
      <c r="Y32" s="47"/>
      <c r="Z32" s="47"/>
      <c r="AA32" s="47" t="s">
        <v>211</v>
      </c>
      <c r="AB32" s="47" t="s">
        <v>211</v>
      </c>
      <c r="AC32" s="47"/>
      <c r="AD32" s="18">
        <f t="shared" si="2"/>
        <v>5</v>
      </c>
      <c r="AE32" s="47" t="s">
        <v>211</v>
      </c>
      <c r="AF32" s="47"/>
      <c r="AG32" s="47"/>
      <c r="AH32" s="47"/>
      <c r="AI32" s="47"/>
      <c r="AJ32" s="47" t="s">
        <v>211</v>
      </c>
      <c r="AK32" s="47" t="s">
        <v>211</v>
      </c>
      <c r="AL32" s="47" t="s">
        <v>211</v>
      </c>
      <c r="AM32" s="47"/>
      <c r="AN32" s="47" t="s">
        <v>211</v>
      </c>
      <c r="AO32" s="47" t="s">
        <v>211</v>
      </c>
      <c r="AP32" s="47"/>
      <c r="AQ32" s="18">
        <f t="shared" si="3"/>
        <v>6</v>
      </c>
      <c r="AW32" s="37"/>
      <c r="AX32" s="37"/>
      <c r="AY32" s="38"/>
      <c r="AZ32" s="37"/>
      <c r="BA32" s="37"/>
    </row>
    <row r="33" spans="1:53" ht="16.5">
      <c r="A33" s="8">
        <v>31</v>
      </c>
      <c r="B33" s="108" t="str">
        <f>Команды!B32</f>
        <v>Знатоки</v>
      </c>
      <c r="C33" s="109" t="str">
        <f>Команды!C32</f>
        <v>Саров</v>
      </c>
      <c r="D33" s="6">
        <f t="shared" si="0"/>
        <v>4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6">
        <f t="shared" si="1"/>
        <v>0</v>
      </c>
      <c r="R33" s="47"/>
      <c r="S33" s="47"/>
      <c r="T33" s="47"/>
      <c r="U33" s="47"/>
      <c r="V33" s="47"/>
      <c r="W33" s="47" t="s">
        <v>211</v>
      </c>
      <c r="X33" s="47"/>
      <c r="Y33" s="47"/>
      <c r="Z33" s="47"/>
      <c r="AA33" s="47"/>
      <c r="AB33" s="47"/>
      <c r="AC33" s="47" t="s">
        <v>211</v>
      </c>
      <c r="AD33" s="6">
        <f t="shared" si="2"/>
        <v>2</v>
      </c>
      <c r="AE33" s="47" t="s">
        <v>211</v>
      </c>
      <c r="AF33" s="47"/>
      <c r="AG33" s="47"/>
      <c r="AH33" s="47"/>
      <c r="AI33" s="47"/>
      <c r="AJ33" s="47"/>
      <c r="AK33" s="47"/>
      <c r="AL33" s="47"/>
      <c r="AM33" s="47"/>
      <c r="AN33" s="47" t="s">
        <v>211</v>
      </c>
      <c r="AO33" s="47"/>
      <c r="AP33" s="47"/>
      <c r="AQ33" s="6">
        <f t="shared" si="3"/>
        <v>2</v>
      </c>
      <c r="AW33" s="37"/>
      <c r="AX33" s="37"/>
      <c r="AY33" s="38"/>
      <c r="AZ33" s="37"/>
      <c r="BA33" s="37"/>
    </row>
    <row r="34" spans="1:43" ht="16.5">
      <c r="A34" s="8">
        <v>32</v>
      </c>
      <c r="B34" s="110" t="str">
        <f>Команды!B33</f>
        <v>Открытие</v>
      </c>
      <c r="C34" s="110" t="str">
        <f>Команды!C33</f>
        <v>Саров</v>
      </c>
      <c r="D34" s="6">
        <f t="shared" si="0"/>
        <v>7</v>
      </c>
      <c r="E34" s="47"/>
      <c r="F34" s="47"/>
      <c r="G34" s="47"/>
      <c r="H34" s="47"/>
      <c r="I34" s="47"/>
      <c r="J34" s="47"/>
      <c r="K34" s="47"/>
      <c r="L34" s="47"/>
      <c r="M34" s="47"/>
      <c r="N34" s="47" t="s">
        <v>211</v>
      </c>
      <c r="O34" s="47"/>
      <c r="P34" s="47"/>
      <c r="Q34" s="6">
        <f t="shared" si="1"/>
        <v>1</v>
      </c>
      <c r="R34" s="47"/>
      <c r="S34" s="47"/>
      <c r="T34" s="47"/>
      <c r="U34" s="47"/>
      <c r="V34" s="47"/>
      <c r="W34" s="47" t="s">
        <v>211</v>
      </c>
      <c r="X34" s="47" t="s">
        <v>211</v>
      </c>
      <c r="Y34" s="47"/>
      <c r="Z34" s="47"/>
      <c r="AA34" s="47" t="s">
        <v>211</v>
      </c>
      <c r="AB34" s="47" t="s">
        <v>211</v>
      </c>
      <c r="AC34" s="47"/>
      <c r="AD34" s="6">
        <f t="shared" si="2"/>
        <v>4</v>
      </c>
      <c r="AE34" s="47"/>
      <c r="AF34" s="47"/>
      <c r="AG34" s="47"/>
      <c r="AH34" s="47" t="s">
        <v>211</v>
      </c>
      <c r="AI34" s="47"/>
      <c r="AJ34" s="47"/>
      <c r="AK34" s="47"/>
      <c r="AL34" s="47"/>
      <c r="AM34" s="47" t="s">
        <v>211</v>
      </c>
      <c r="AN34" s="47"/>
      <c r="AO34" s="47"/>
      <c r="AP34" s="47"/>
      <c r="AQ34" s="6">
        <f t="shared" si="3"/>
        <v>2</v>
      </c>
    </row>
    <row r="35" spans="1:43" ht="16.5">
      <c r="A35" s="8">
        <v>33</v>
      </c>
      <c r="B35" s="110" t="str">
        <f>Команды!B34</f>
        <v>Победа</v>
      </c>
      <c r="C35" s="110" t="str">
        <f>Команды!C34</f>
        <v>Саров</v>
      </c>
      <c r="D35" s="6">
        <f t="shared" si="0"/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6">
        <f t="shared" si="1"/>
        <v>0</v>
      </c>
      <c r="R35" s="47" t="s">
        <v>211</v>
      </c>
      <c r="S35" s="47"/>
      <c r="T35" s="47"/>
      <c r="U35" s="47"/>
      <c r="V35" s="47"/>
      <c r="W35" s="47" t="s">
        <v>211</v>
      </c>
      <c r="X35" s="47"/>
      <c r="Y35" s="47"/>
      <c r="Z35" s="47"/>
      <c r="AA35" s="47" t="s">
        <v>211</v>
      </c>
      <c r="AB35" s="47" t="s">
        <v>211</v>
      </c>
      <c r="AC35" s="47" t="s">
        <v>211</v>
      </c>
      <c r="AD35" s="6">
        <f t="shared" si="2"/>
        <v>5</v>
      </c>
      <c r="AE35" s="47" t="s">
        <v>211</v>
      </c>
      <c r="AF35" s="47"/>
      <c r="AG35" s="47"/>
      <c r="AH35" s="47" t="s">
        <v>211</v>
      </c>
      <c r="AI35" s="47"/>
      <c r="AJ35" s="47"/>
      <c r="AK35" s="47" t="s">
        <v>211</v>
      </c>
      <c r="AL35" s="47" t="s">
        <v>211</v>
      </c>
      <c r="AM35" s="47"/>
      <c r="AN35" s="47"/>
      <c r="AO35" s="47"/>
      <c r="AP35" s="47" t="s">
        <v>211</v>
      </c>
      <c r="AQ35" s="6">
        <f t="shared" si="3"/>
        <v>5</v>
      </c>
    </row>
    <row r="36" spans="1:43" ht="16.5">
      <c r="A36" s="8">
        <v>34</v>
      </c>
      <c r="B36" s="110" t="str">
        <f>Команды!B35</f>
        <v>Саровчане</v>
      </c>
      <c r="C36" s="110" t="str">
        <f>Команды!C35</f>
        <v>Саров</v>
      </c>
      <c r="D36" s="6">
        <f t="shared" si="0"/>
        <v>6</v>
      </c>
      <c r="E36" s="47"/>
      <c r="F36" s="47"/>
      <c r="G36" s="47" t="s">
        <v>211</v>
      </c>
      <c r="H36" s="47"/>
      <c r="I36" s="47"/>
      <c r="J36" s="47"/>
      <c r="K36" s="47"/>
      <c r="L36" s="47"/>
      <c r="M36" s="47"/>
      <c r="N36" s="47"/>
      <c r="O36" s="47"/>
      <c r="P36" s="47"/>
      <c r="Q36" s="6">
        <f t="shared" si="1"/>
        <v>1</v>
      </c>
      <c r="R36" s="47" t="s">
        <v>211</v>
      </c>
      <c r="S36" s="47"/>
      <c r="T36" s="47"/>
      <c r="U36" s="47" t="s">
        <v>211</v>
      </c>
      <c r="V36" s="47"/>
      <c r="W36" s="47" t="s">
        <v>211</v>
      </c>
      <c r="X36" s="47"/>
      <c r="Y36" s="47"/>
      <c r="Z36" s="47"/>
      <c r="AA36" s="47"/>
      <c r="AB36" s="47"/>
      <c r="AC36" s="47"/>
      <c r="AD36" s="6">
        <f t="shared" si="2"/>
        <v>3</v>
      </c>
      <c r="AE36" s="47"/>
      <c r="AF36" s="47" t="s">
        <v>211</v>
      </c>
      <c r="AG36" s="47"/>
      <c r="AH36" s="47"/>
      <c r="AI36" s="47"/>
      <c r="AJ36" s="47"/>
      <c r="AK36" s="47"/>
      <c r="AL36" s="47"/>
      <c r="AM36" s="47"/>
      <c r="AN36" s="47" t="s">
        <v>211</v>
      </c>
      <c r="AO36" s="47"/>
      <c r="AP36" s="47"/>
      <c r="AQ36" s="6">
        <f t="shared" si="3"/>
        <v>2</v>
      </c>
    </row>
    <row r="37" spans="1:43" ht="16.5">
      <c r="A37" s="8">
        <v>35</v>
      </c>
      <c r="B37" s="111" t="str">
        <f>Команды!B36</f>
        <v>Регина</v>
      </c>
      <c r="C37" s="111" t="str">
        <f>Команды!C36</f>
        <v>Ярославль</v>
      </c>
      <c r="D37" s="6">
        <f t="shared" si="0"/>
        <v>23</v>
      </c>
      <c r="E37" s="47"/>
      <c r="F37" s="47" t="s">
        <v>211</v>
      </c>
      <c r="G37" s="47" t="s">
        <v>211</v>
      </c>
      <c r="H37" s="47" t="s">
        <v>211</v>
      </c>
      <c r="I37" s="47" t="s">
        <v>211</v>
      </c>
      <c r="J37" s="47"/>
      <c r="K37" s="47"/>
      <c r="L37" s="47" t="s">
        <v>211</v>
      </c>
      <c r="M37" s="47"/>
      <c r="N37" s="47" t="s">
        <v>211</v>
      </c>
      <c r="O37" s="47"/>
      <c r="P37" s="47" t="s">
        <v>211</v>
      </c>
      <c r="Q37" s="6">
        <f t="shared" si="1"/>
        <v>7</v>
      </c>
      <c r="R37" s="47" t="s">
        <v>211</v>
      </c>
      <c r="S37" s="47" t="s">
        <v>211</v>
      </c>
      <c r="T37" s="47" t="s">
        <v>211</v>
      </c>
      <c r="U37" s="47" t="s">
        <v>211</v>
      </c>
      <c r="V37" s="47"/>
      <c r="W37" s="47" t="s">
        <v>211</v>
      </c>
      <c r="X37" s="47"/>
      <c r="Y37" s="47"/>
      <c r="Z37" s="47" t="s">
        <v>211</v>
      </c>
      <c r="AA37" s="47" t="s">
        <v>211</v>
      </c>
      <c r="AB37" s="47" t="s">
        <v>211</v>
      </c>
      <c r="AC37" s="47"/>
      <c r="AD37" s="6">
        <f t="shared" si="2"/>
        <v>8</v>
      </c>
      <c r="AE37" s="47" t="s">
        <v>211</v>
      </c>
      <c r="AF37" s="47" t="s">
        <v>211</v>
      </c>
      <c r="AG37" s="47"/>
      <c r="AH37" s="47"/>
      <c r="AI37" s="47" t="s">
        <v>211</v>
      </c>
      <c r="AJ37" s="47" t="s">
        <v>211</v>
      </c>
      <c r="AK37" s="47" t="s">
        <v>211</v>
      </c>
      <c r="AL37" s="47"/>
      <c r="AM37" s="47" t="s">
        <v>211</v>
      </c>
      <c r="AN37" s="47" t="s">
        <v>211</v>
      </c>
      <c r="AO37" s="47"/>
      <c r="AP37" s="47" t="s">
        <v>211</v>
      </c>
      <c r="AQ37" s="6">
        <f t="shared" si="3"/>
        <v>8</v>
      </c>
    </row>
    <row r="38" spans="1:43" ht="16.5">
      <c r="A38" s="8">
        <v>36</v>
      </c>
      <c r="B38" s="111" t="str">
        <f>Команды!B37</f>
        <v>Плацкарт</v>
      </c>
      <c r="C38" s="111" t="str">
        <f>Команды!C37</f>
        <v>Ярославль</v>
      </c>
      <c r="D38" s="6">
        <f t="shared" si="0"/>
        <v>13</v>
      </c>
      <c r="E38" s="47"/>
      <c r="F38" s="47"/>
      <c r="G38" s="47" t="s">
        <v>211</v>
      </c>
      <c r="H38" s="47"/>
      <c r="I38" s="47"/>
      <c r="J38" s="47"/>
      <c r="K38" s="47"/>
      <c r="L38" s="47" t="s">
        <v>211</v>
      </c>
      <c r="M38" s="47"/>
      <c r="N38" s="47"/>
      <c r="O38" s="47"/>
      <c r="P38" s="47"/>
      <c r="Q38" s="6">
        <f t="shared" si="1"/>
        <v>2</v>
      </c>
      <c r="R38" s="47"/>
      <c r="S38" s="47"/>
      <c r="T38" s="47" t="s">
        <v>211</v>
      </c>
      <c r="U38" s="47" t="s">
        <v>211</v>
      </c>
      <c r="V38" s="47" t="s">
        <v>211</v>
      </c>
      <c r="W38" s="47" t="s">
        <v>211</v>
      </c>
      <c r="X38" s="47"/>
      <c r="Y38" s="47"/>
      <c r="Z38" s="47" t="s">
        <v>211</v>
      </c>
      <c r="AA38" s="47" t="s">
        <v>211</v>
      </c>
      <c r="AB38" s="47" t="s">
        <v>211</v>
      </c>
      <c r="AC38" s="47"/>
      <c r="AD38" s="6">
        <f t="shared" si="2"/>
        <v>7</v>
      </c>
      <c r="AE38" s="47" t="s">
        <v>211</v>
      </c>
      <c r="AF38" s="47" t="s">
        <v>211</v>
      </c>
      <c r="AG38" s="47"/>
      <c r="AH38" s="47"/>
      <c r="AI38" s="47"/>
      <c r="AJ38" s="47"/>
      <c r="AK38" s="47"/>
      <c r="AL38" s="47" t="s">
        <v>211</v>
      </c>
      <c r="AM38" s="47"/>
      <c r="AN38" s="47" t="s">
        <v>211</v>
      </c>
      <c r="AO38" s="47"/>
      <c r="AP38" s="47"/>
      <c r="AQ38" s="6">
        <f t="shared" si="3"/>
        <v>4</v>
      </c>
    </row>
    <row r="39" spans="1:43" ht="16.5">
      <c r="A39" s="8">
        <v>37</v>
      </c>
      <c r="B39" s="111" t="str">
        <f>Команды!B38</f>
        <v>Бодрячком</v>
      </c>
      <c r="C39" s="111" t="str">
        <f>Команды!C38</f>
        <v>Ярославль</v>
      </c>
      <c r="D39" s="6">
        <f t="shared" si="0"/>
        <v>13</v>
      </c>
      <c r="E39" s="47"/>
      <c r="F39" s="47"/>
      <c r="G39" s="47" t="s">
        <v>211</v>
      </c>
      <c r="H39" s="47" t="s">
        <v>211</v>
      </c>
      <c r="I39" s="47"/>
      <c r="J39" s="47" t="s">
        <v>211</v>
      </c>
      <c r="K39" s="47"/>
      <c r="L39" s="47" t="s">
        <v>211</v>
      </c>
      <c r="M39" s="47"/>
      <c r="N39" s="47" t="s">
        <v>211</v>
      </c>
      <c r="O39" s="47"/>
      <c r="P39" s="47"/>
      <c r="Q39" s="6">
        <f t="shared" si="1"/>
        <v>5</v>
      </c>
      <c r="R39" s="47"/>
      <c r="S39" s="47"/>
      <c r="T39" s="47"/>
      <c r="U39" s="47" t="s">
        <v>211</v>
      </c>
      <c r="V39" s="47"/>
      <c r="W39" s="47"/>
      <c r="X39" s="47"/>
      <c r="Y39" s="47"/>
      <c r="Z39" s="47" t="s">
        <v>211</v>
      </c>
      <c r="AA39" s="47" t="s">
        <v>211</v>
      </c>
      <c r="AB39" s="47" t="s">
        <v>211</v>
      </c>
      <c r="AC39" s="47"/>
      <c r="AD39" s="6">
        <f t="shared" si="2"/>
        <v>4</v>
      </c>
      <c r="AE39" s="47" t="s">
        <v>211</v>
      </c>
      <c r="AF39" s="47" t="s">
        <v>211</v>
      </c>
      <c r="AG39" s="47"/>
      <c r="AH39" s="47"/>
      <c r="AI39" s="47"/>
      <c r="AJ39" s="47"/>
      <c r="AK39" s="47"/>
      <c r="AL39" s="47" t="s">
        <v>211</v>
      </c>
      <c r="AM39" s="47"/>
      <c r="AN39" s="47"/>
      <c r="AO39" s="47"/>
      <c r="AP39" s="47" t="s">
        <v>211</v>
      </c>
      <c r="AQ39" s="6">
        <f t="shared" si="3"/>
        <v>4</v>
      </c>
    </row>
    <row r="40" spans="1:43" ht="16.5">
      <c r="A40" s="8">
        <v>38</v>
      </c>
      <c r="B40" s="111" t="str">
        <f>Команды!B39</f>
        <v>Non factum</v>
      </c>
      <c r="C40" s="111" t="str">
        <f>Команды!C39</f>
        <v>Ярославль</v>
      </c>
      <c r="D40" s="6">
        <f t="shared" si="0"/>
        <v>17</v>
      </c>
      <c r="E40" s="47" t="s">
        <v>211</v>
      </c>
      <c r="F40" s="47" t="s">
        <v>211</v>
      </c>
      <c r="G40" s="47" t="s">
        <v>211</v>
      </c>
      <c r="H40" s="47"/>
      <c r="I40" s="47"/>
      <c r="J40" s="47"/>
      <c r="K40" s="47" t="s">
        <v>211</v>
      </c>
      <c r="L40" s="47" t="s">
        <v>211</v>
      </c>
      <c r="M40" s="47" t="s">
        <v>211</v>
      </c>
      <c r="N40" s="47" t="s">
        <v>211</v>
      </c>
      <c r="O40" s="47"/>
      <c r="P40" s="47"/>
      <c r="Q40" s="6">
        <f t="shared" si="1"/>
        <v>7</v>
      </c>
      <c r="R40" s="47"/>
      <c r="S40" s="47"/>
      <c r="T40" s="47"/>
      <c r="U40" s="47"/>
      <c r="V40" s="47" t="s">
        <v>211</v>
      </c>
      <c r="W40" s="47"/>
      <c r="X40" s="47"/>
      <c r="Y40" s="47"/>
      <c r="Z40" s="47" t="s">
        <v>211</v>
      </c>
      <c r="AA40" s="47" t="s">
        <v>211</v>
      </c>
      <c r="AB40" s="47" t="s">
        <v>211</v>
      </c>
      <c r="AC40" s="47"/>
      <c r="AD40" s="6">
        <f t="shared" si="2"/>
        <v>4</v>
      </c>
      <c r="AE40" s="47"/>
      <c r="AF40" s="47" t="s">
        <v>211</v>
      </c>
      <c r="AG40" s="47"/>
      <c r="AH40" s="47"/>
      <c r="AI40" s="47" t="s">
        <v>211</v>
      </c>
      <c r="AJ40" s="47" t="s">
        <v>211</v>
      </c>
      <c r="AK40" s="47"/>
      <c r="AL40" s="47" t="s">
        <v>211</v>
      </c>
      <c r="AM40" s="47"/>
      <c r="AN40" s="47" t="s">
        <v>211</v>
      </c>
      <c r="AO40" s="47"/>
      <c r="AP40" s="47" t="s">
        <v>211</v>
      </c>
      <c r="AQ40" s="6">
        <f t="shared" si="3"/>
        <v>6</v>
      </c>
    </row>
    <row r="41" spans="1:43" ht="16.5">
      <c r="A41" s="8">
        <v>39</v>
      </c>
      <c r="B41" s="112" t="str">
        <f>Команды!B40</f>
        <v>Двуспальная кровать</v>
      </c>
      <c r="C41" s="112" t="str">
        <f>Команды!C40</f>
        <v>Москва</v>
      </c>
      <c r="D41" s="6">
        <f t="shared" si="0"/>
        <v>18</v>
      </c>
      <c r="E41" s="47" t="s">
        <v>211</v>
      </c>
      <c r="F41" s="47" t="s">
        <v>211</v>
      </c>
      <c r="G41" s="47"/>
      <c r="H41" s="47"/>
      <c r="I41" s="47"/>
      <c r="J41" s="47"/>
      <c r="K41" s="47"/>
      <c r="L41" s="47"/>
      <c r="M41" s="47" t="s">
        <v>211</v>
      </c>
      <c r="N41" s="47"/>
      <c r="O41" s="47" t="s">
        <v>211</v>
      </c>
      <c r="P41" s="47"/>
      <c r="Q41" s="6">
        <f t="shared" si="1"/>
        <v>4</v>
      </c>
      <c r="R41" s="47" t="s">
        <v>211</v>
      </c>
      <c r="S41" s="47" t="s">
        <v>211</v>
      </c>
      <c r="T41" s="47"/>
      <c r="U41" s="47" t="s">
        <v>211</v>
      </c>
      <c r="V41" s="47"/>
      <c r="W41" s="47" t="s">
        <v>211</v>
      </c>
      <c r="X41" s="47"/>
      <c r="Y41" s="47"/>
      <c r="Z41" s="47" t="s">
        <v>211</v>
      </c>
      <c r="AA41" s="47" t="s">
        <v>211</v>
      </c>
      <c r="AB41" s="47" t="s">
        <v>211</v>
      </c>
      <c r="AC41" s="47"/>
      <c r="AD41" s="6">
        <f t="shared" si="2"/>
        <v>7</v>
      </c>
      <c r="AE41" s="47" t="s">
        <v>211</v>
      </c>
      <c r="AF41" s="47" t="s">
        <v>211</v>
      </c>
      <c r="AG41" s="47"/>
      <c r="AH41" s="47"/>
      <c r="AI41" s="47"/>
      <c r="AJ41" s="47"/>
      <c r="AK41" s="47" t="s">
        <v>211</v>
      </c>
      <c r="AL41" s="47" t="s">
        <v>211</v>
      </c>
      <c r="AM41" s="47" t="s">
        <v>211</v>
      </c>
      <c r="AN41" s="47" t="s">
        <v>211</v>
      </c>
      <c r="AO41" s="47"/>
      <c r="AP41" s="47" t="s">
        <v>211</v>
      </c>
      <c r="AQ41" s="6">
        <f t="shared" si="3"/>
        <v>7</v>
      </c>
    </row>
    <row r="42" spans="1:43" ht="16.5">
      <c r="A42" s="8">
        <v>40</v>
      </c>
      <c r="B42" s="112" t="str">
        <f>Команды!B41</f>
        <v>Endless Mind</v>
      </c>
      <c r="C42" s="112" t="str">
        <f>Команды!C41</f>
        <v>Москва</v>
      </c>
      <c r="D42" s="6">
        <f t="shared" si="0"/>
        <v>17</v>
      </c>
      <c r="E42" s="47" t="s">
        <v>211</v>
      </c>
      <c r="F42" s="47" t="s">
        <v>211</v>
      </c>
      <c r="G42" s="47" t="s">
        <v>211</v>
      </c>
      <c r="H42" s="47"/>
      <c r="I42" s="47"/>
      <c r="J42" s="47" t="s">
        <v>211</v>
      </c>
      <c r="K42" s="47"/>
      <c r="L42" s="47"/>
      <c r="M42" s="47" t="s">
        <v>211</v>
      </c>
      <c r="N42" s="47"/>
      <c r="O42" s="47" t="s">
        <v>211</v>
      </c>
      <c r="P42" s="47"/>
      <c r="Q42" s="6">
        <f t="shared" si="1"/>
        <v>6</v>
      </c>
      <c r="R42" s="47" t="s">
        <v>211</v>
      </c>
      <c r="S42" s="47"/>
      <c r="T42" s="47"/>
      <c r="U42" s="47" t="s">
        <v>211</v>
      </c>
      <c r="V42" s="47"/>
      <c r="W42" s="47" t="s">
        <v>211</v>
      </c>
      <c r="X42" s="47"/>
      <c r="Y42" s="47"/>
      <c r="Z42" s="47"/>
      <c r="AA42" s="47" t="s">
        <v>211</v>
      </c>
      <c r="AB42" s="47" t="s">
        <v>211</v>
      </c>
      <c r="AC42" s="47"/>
      <c r="AD42" s="6">
        <f t="shared" si="2"/>
        <v>5</v>
      </c>
      <c r="AE42" s="47" t="s">
        <v>211</v>
      </c>
      <c r="AF42" s="47" t="s">
        <v>211</v>
      </c>
      <c r="AG42" s="47" t="s">
        <v>211</v>
      </c>
      <c r="AH42" s="47" t="s">
        <v>211</v>
      </c>
      <c r="AI42" s="47"/>
      <c r="AJ42" s="47"/>
      <c r="AK42" s="47"/>
      <c r="AL42" s="47"/>
      <c r="AM42" s="47"/>
      <c r="AN42" s="47" t="s">
        <v>211</v>
      </c>
      <c r="AO42" s="47" t="s">
        <v>211</v>
      </c>
      <c r="AP42" s="47"/>
      <c r="AQ42" s="6">
        <f t="shared" si="3"/>
        <v>6</v>
      </c>
    </row>
    <row r="43" spans="1:43" ht="16.5">
      <c r="A43" s="8">
        <v>41</v>
      </c>
      <c r="B43" s="112" t="str">
        <f>Команды!B42</f>
        <v>команда Самойленко</v>
      </c>
      <c r="C43" s="112" t="str">
        <f>Команды!C42</f>
        <v>Москва</v>
      </c>
      <c r="D43" s="6">
        <f t="shared" si="0"/>
        <v>13</v>
      </c>
      <c r="E43" s="47" t="s">
        <v>211</v>
      </c>
      <c r="F43" s="47" t="s">
        <v>211</v>
      </c>
      <c r="G43" s="47"/>
      <c r="H43" s="47"/>
      <c r="I43" s="47"/>
      <c r="J43" s="47"/>
      <c r="K43" s="47"/>
      <c r="L43" s="47"/>
      <c r="M43" s="47"/>
      <c r="N43" s="47"/>
      <c r="O43" s="47" t="s">
        <v>211</v>
      </c>
      <c r="P43" s="47"/>
      <c r="Q43" s="6">
        <f t="shared" si="1"/>
        <v>3</v>
      </c>
      <c r="R43" s="47" t="s">
        <v>211</v>
      </c>
      <c r="S43" s="47"/>
      <c r="T43" s="47"/>
      <c r="U43" s="47"/>
      <c r="V43" s="47" t="s">
        <v>211</v>
      </c>
      <c r="W43" s="47" t="s">
        <v>211</v>
      </c>
      <c r="X43" s="47"/>
      <c r="Y43" s="47"/>
      <c r="Z43" s="47" t="s">
        <v>211</v>
      </c>
      <c r="AA43" s="47"/>
      <c r="AB43" s="47" t="s">
        <v>211</v>
      </c>
      <c r="AC43" s="47"/>
      <c r="AD43" s="6">
        <f t="shared" si="2"/>
        <v>5</v>
      </c>
      <c r="AE43" s="47"/>
      <c r="AF43" s="47" t="s">
        <v>211</v>
      </c>
      <c r="AG43" s="47"/>
      <c r="AH43" s="47"/>
      <c r="AI43" s="47"/>
      <c r="AJ43" s="47"/>
      <c r="AK43" s="47" t="s">
        <v>211</v>
      </c>
      <c r="AL43" s="47"/>
      <c r="AM43" s="47" t="s">
        <v>211</v>
      </c>
      <c r="AN43" s="47" t="s">
        <v>211</v>
      </c>
      <c r="AO43" s="47"/>
      <c r="AP43" s="47" t="s">
        <v>211</v>
      </c>
      <c r="AQ43" s="6">
        <f t="shared" si="3"/>
        <v>5</v>
      </c>
    </row>
    <row r="44" spans="1:43" ht="16.5">
      <c r="A44" s="8">
        <v>42</v>
      </c>
      <c r="B44" s="114" t="str">
        <f>Команды!B43</f>
        <v>Ванильное призвание</v>
      </c>
      <c r="C44" s="114" t="str">
        <f>Команды!C43</f>
        <v>Смоленск</v>
      </c>
      <c r="D44" s="6">
        <f t="shared" si="0"/>
        <v>17</v>
      </c>
      <c r="E44" s="47" t="s">
        <v>211</v>
      </c>
      <c r="F44" s="47" t="s">
        <v>211</v>
      </c>
      <c r="G44" s="47" t="s">
        <v>211</v>
      </c>
      <c r="H44" s="47"/>
      <c r="I44" s="47"/>
      <c r="J44" s="47"/>
      <c r="K44" s="47" t="s">
        <v>211</v>
      </c>
      <c r="L44" s="47"/>
      <c r="M44" s="47"/>
      <c r="N44" s="47" t="s">
        <v>211</v>
      </c>
      <c r="O44" s="47" t="s">
        <v>211</v>
      </c>
      <c r="P44" s="47"/>
      <c r="Q44" s="6">
        <f t="shared" si="1"/>
        <v>6</v>
      </c>
      <c r="R44" s="47" t="s">
        <v>211</v>
      </c>
      <c r="S44" s="47" t="s">
        <v>211</v>
      </c>
      <c r="T44" s="47"/>
      <c r="U44" s="47"/>
      <c r="V44" s="47" t="s">
        <v>211</v>
      </c>
      <c r="W44" s="47"/>
      <c r="X44" s="47"/>
      <c r="Y44" s="47"/>
      <c r="Z44" s="47" t="s">
        <v>211</v>
      </c>
      <c r="AA44" s="47" t="s">
        <v>211</v>
      </c>
      <c r="AB44" s="47" t="s">
        <v>211</v>
      </c>
      <c r="AC44" s="47" t="s">
        <v>211</v>
      </c>
      <c r="AD44" s="6">
        <f t="shared" si="2"/>
        <v>7</v>
      </c>
      <c r="AE44" s="47" t="s">
        <v>211</v>
      </c>
      <c r="AF44" s="47" t="s">
        <v>211</v>
      </c>
      <c r="AG44" s="47" t="s">
        <v>211</v>
      </c>
      <c r="AH44" s="47"/>
      <c r="AI44" s="47"/>
      <c r="AJ44" s="47"/>
      <c r="AK44" s="47"/>
      <c r="AL44" s="47"/>
      <c r="AM44" s="47"/>
      <c r="AN44" s="47" t="s">
        <v>211</v>
      </c>
      <c r="AO44" s="47"/>
      <c r="AP44" s="47"/>
      <c r="AQ44" s="6">
        <f t="shared" si="3"/>
        <v>4</v>
      </c>
    </row>
    <row r="45" spans="1:43" ht="16.5">
      <c r="A45" s="8">
        <v>43</v>
      </c>
      <c r="B45" s="114" t="str">
        <f>Команды!B44</f>
        <v>Апельсин</v>
      </c>
      <c r="C45" s="114" t="str">
        <f>Команды!C44</f>
        <v>Смоленск</v>
      </c>
      <c r="D45" s="6">
        <f t="shared" si="0"/>
        <v>6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 t="s">
        <v>211</v>
      </c>
      <c r="P45" s="47"/>
      <c r="Q45" s="6">
        <f t="shared" si="1"/>
        <v>1</v>
      </c>
      <c r="R45" s="47" t="s">
        <v>211</v>
      </c>
      <c r="S45" s="47" t="s">
        <v>211</v>
      </c>
      <c r="T45" s="47"/>
      <c r="U45" s="47"/>
      <c r="V45" s="47"/>
      <c r="W45" s="47"/>
      <c r="X45" s="47"/>
      <c r="Y45" s="47"/>
      <c r="Z45" s="47" t="s">
        <v>211</v>
      </c>
      <c r="AA45" s="47" t="s">
        <v>211</v>
      </c>
      <c r="AB45" s="47" t="s">
        <v>211</v>
      </c>
      <c r="AC45" s="47"/>
      <c r="AD45" s="6">
        <f t="shared" si="2"/>
        <v>5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6">
        <f t="shared" si="3"/>
        <v>0</v>
      </c>
    </row>
    <row r="46" spans="1:43" ht="16.5">
      <c r="A46" s="8">
        <v>44</v>
      </c>
      <c r="B46" s="114" t="str">
        <f>Команды!B45</f>
        <v>МЭЛС</v>
      </c>
      <c r="C46" s="114" t="str">
        <f>Команды!C45</f>
        <v>Смоленск</v>
      </c>
      <c r="D46" s="6">
        <f t="shared" si="0"/>
        <v>16</v>
      </c>
      <c r="E46" s="47"/>
      <c r="F46" s="47" t="s">
        <v>211</v>
      </c>
      <c r="G46" s="47" t="s">
        <v>211</v>
      </c>
      <c r="H46" s="47"/>
      <c r="I46" s="47" t="s">
        <v>211</v>
      </c>
      <c r="J46" s="47"/>
      <c r="K46" s="47"/>
      <c r="L46" s="47"/>
      <c r="M46" s="47"/>
      <c r="N46" s="47"/>
      <c r="O46" s="47" t="s">
        <v>211</v>
      </c>
      <c r="P46" s="47"/>
      <c r="Q46" s="6">
        <f t="shared" si="1"/>
        <v>4</v>
      </c>
      <c r="R46" s="47" t="s">
        <v>211</v>
      </c>
      <c r="S46" s="47"/>
      <c r="T46" s="47"/>
      <c r="U46" s="47" t="s">
        <v>211</v>
      </c>
      <c r="V46" s="47"/>
      <c r="W46" s="47" t="s">
        <v>211</v>
      </c>
      <c r="X46" s="47"/>
      <c r="Y46" s="47"/>
      <c r="Z46" s="47" t="s">
        <v>211</v>
      </c>
      <c r="AA46" s="47" t="s">
        <v>211</v>
      </c>
      <c r="AB46" s="47" t="s">
        <v>211</v>
      </c>
      <c r="AC46" s="47"/>
      <c r="AD46" s="6">
        <f t="shared" si="2"/>
        <v>6</v>
      </c>
      <c r="AE46" s="47" t="s">
        <v>211</v>
      </c>
      <c r="AF46" s="47" t="s">
        <v>211</v>
      </c>
      <c r="AG46" s="47"/>
      <c r="AH46" s="47"/>
      <c r="AI46" s="47"/>
      <c r="AJ46" s="47" t="s">
        <v>211</v>
      </c>
      <c r="AK46" s="47"/>
      <c r="AL46" s="47"/>
      <c r="AM46" s="47" t="s">
        <v>211</v>
      </c>
      <c r="AN46" s="47" t="s">
        <v>211</v>
      </c>
      <c r="AO46" s="47"/>
      <c r="AP46" s="47" t="s">
        <v>211</v>
      </c>
      <c r="AQ46" s="6">
        <f t="shared" si="3"/>
        <v>6</v>
      </c>
    </row>
    <row r="47" spans="1:43" ht="16.5">
      <c r="A47" s="8">
        <v>45</v>
      </c>
      <c r="B47" s="115" t="str">
        <f>Команды!B46</f>
        <v>Добровольцы</v>
      </c>
      <c r="C47" s="115" t="str">
        <f>Команды!C46</f>
        <v>Томск</v>
      </c>
      <c r="D47" s="6">
        <f t="shared" si="0"/>
        <v>19</v>
      </c>
      <c r="E47" s="64"/>
      <c r="F47" s="64" t="s">
        <v>211</v>
      </c>
      <c r="G47" s="64" t="s">
        <v>211</v>
      </c>
      <c r="H47" s="64"/>
      <c r="I47" s="64" t="s">
        <v>211</v>
      </c>
      <c r="J47" s="64"/>
      <c r="K47" s="64"/>
      <c r="L47" s="64"/>
      <c r="M47" s="64"/>
      <c r="N47" s="64"/>
      <c r="O47" s="64" t="s">
        <v>211</v>
      </c>
      <c r="P47" s="64"/>
      <c r="Q47" s="6">
        <f t="shared" si="1"/>
        <v>4</v>
      </c>
      <c r="R47" s="64" t="s">
        <v>211</v>
      </c>
      <c r="S47" s="64" t="s">
        <v>211</v>
      </c>
      <c r="T47" s="64"/>
      <c r="U47" s="64" t="s">
        <v>211</v>
      </c>
      <c r="V47" s="64" t="s">
        <v>211</v>
      </c>
      <c r="W47" s="64" t="s">
        <v>211</v>
      </c>
      <c r="X47" s="64"/>
      <c r="Y47" s="64"/>
      <c r="Z47" s="64" t="s">
        <v>211</v>
      </c>
      <c r="AA47" s="64" t="s">
        <v>211</v>
      </c>
      <c r="AB47" s="64" t="s">
        <v>211</v>
      </c>
      <c r="AC47" s="64" t="s">
        <v>211</v>
      </c>
      <c r="AD47" s="6">
        <f t="shared" si="2"/>
        <v>9</v>
      </c>
      <c r="AE47" s="64" t="s">
        <v>211</v>
      </c>
      <c r="AF47" s="64" t="s">
        <v>211</v>
      </c>
      <c r="AG47" s="64" t="s">
        <v>211</v>
      </c>
      <c r="AH47" s="64"/>
      <c r="AI47" s="64"/>
      <c r="AJ47" s="64"/>
      <c r="AK47" s="64"/>
      <c r="AL47" s="64"/>
      <c r="AM47" s="64" t="s">
        <v>211</v>
      </c>
      <c r="AN47" s="64" t="s">
        <v>211</v>
      </c>
      <c r="AO47" s="64"/>
      <c r="AP47" s="64" t="s">
        <v>211</v>
      </c>
      <c r="AQ47" s="6">
        <f t="shared" si="3"/>
        <v>6</v>
      </c>
    </row>
    <row r="48" spans="1:43" ht="16.5">
      <c r="A48" s="8">
        <v>46</v>
      </c>
      <c r="B48" s="115" t="str">
        <f>Команды!B47</f>
        <v>rvemsya_v_top</v>
      </c>
      <c r="C48" s="115" t="str">
        <f>Команды!C47</f>
        <v>Томск</v>
      </c>
      <c r="D48" s="6">
        <f t="shared" si="0"/>
        <v>17</v>
      </c>
      <c r="E48" s="64"/>
      <c r="F48" s="64" t="s">
        <v>211</v>
      </c>
      <c r="G48" s="64"/>
      <c r="H48" s="64"/>
      <c r="I48" s="64"/>
      <c r="J48" s="64" t="s">
        <v>211</v>
      </c>
      <c r="K48" s="64"/>
      <c r="L48" s="64"/>
      <c r="M48" s="64"/>
      <c r="N48" s="64"/>
      <c r="O48" s="64"/>
      <c r="P48" s="64"/>
      <c r="Q48" s="6">
        <f t="shared" si="1"/>
        <v>2</v>
      </c>
      <c r="R48" s="64" t="s">
        <v>211</v>
      </c>
      <c r="S48" s="64" t="s">
        <v>211</v>
      </c>
      <c r="T48" s="64"/>
      <c r="U48" s="64" t="s">
        <v>211</v>
      </c>
      <c r="V48" s="64"/>
      <c r="W48" s="64" t="s">
        <v>211</v>
      </c>
      <c r="X48" s="64" t="s">
        <v>211</v>
      </c>
      <c r="Y48" s="64"/>
      <c r="Z48" s="64" t="s">
        <v>211</v>
      </c>
      <c r="AA48" s="64" t="s">
        <v>211</v>
      </c>
      <c r="AB48" s="64" t="s">
        <v>211</v>
      </c>
      <c r="AC48" s="64"/>
      <c r="AD48" s="6">
        <f t="shared" si="2"/>
        <v>8</v>
      </c>
      <c r="AE48" s="64"/>
      <c r="AF48" s="64" t="s">
        <v>211</v>
      </c>
      <c r="AG48" s="64" t="s">
        <v>211</v>
      </c>
      <c r="AH48" s="64" t="s">
        <v>211</v>
      </c>
      <c r="AI48" s="64"/>
      <c r="AJ48" s="64"/>
      <c r="AK48" s="64" t="s">
        <v>211</v>
      </c>
      <c r="AL48" s="64" t="s">
        <v>211</v>
      </c>
      <c r="AM48" s="64" t="s">
        <v>211</v>
      </c>
      <c r="AN48" s="64" t="s">
        <v>211</v>
      </c>
      <c r="AO48" s="64"/>
      <c r="AP48" s="64"/>
      <c r="AQ48" s="6">
        <f t="shared" si="3"/>
        <v>7</v>
      </c>
    </row>
    <row r="49" spans="1:43" ht="16.5">
      <c r="A49" s="8">
        <v>47</v>
      </c>
      <c r="B49" s="115" t="str">
        <f>Команды!B48</f>
        <v>Планета 51</v>
      </c>
      <c r="C49" s="115" t="str">
        <f>Команды!C48</f>
        <v>Томск</v>
      </c>
      <c r="D49" s="6">
        <f t="shared" si="0"/>
        <v>15</v>
      </c>
      <c r="E49" s="64"/>
      <c r="F49" s="64" t="s">
        <v>211</v>
      </c>
      <c r="G49" s="64"/>
      <c r="H49" s="64"/>
      <c r="I49" s="64"/>
      <c r="J49" s="64" t="s">
        <v>211</v>
      </c>
      <c r="K49" s="64"/>
      <c r="L49" s="64"/>
      <c r="M49" s="64"/>
      <c r="N49" s="64" t="s">
        <v>211</v>
      </c>
      <c r="O49" s="64"/>
      <c r="P49" s="64"/>
      <c r="Q49" s="6">
        <f t="shared" si="1"/>
        <v>3</v>
      </c>
      <c r="R49" s="64" t="s">
        <v>211</v>
      </c>
      <c r="S49" s="64" t="s">
        <v>211</v>
      </c>
      <c r="T49" s="64"/>
      <c r="U49" s="64"/>
      <c r="V49" s="64" t="s">
        <v>211</v>
      </c>
      <c r="W49" s="64" t="s">
        <v>211</v>
      </c>
      <c r="X49" s="64" t="s">
        <v>211</v>
      </c>
      <c r="Y49" s="64"/>
      <c r="Z49" s="64" t="s">
        <v>211</v>
      </c>
      <c r="AA49" s="64" t="s">
        <v>211</v>
      </c>
      <c r="AB49" s="64" t="s">
        <v>211</v>
      </c>
      <c r="AC49" s="64"/>
      <c r="AD49" s="6">
        <f t="shared" si="2"/>
        <v>8</v>
      </c>
      <c r="AE49" s="64"/>
      <c r="AF49" s="64" t="s">
        <v>211</v>
      </c>
      <c r="AG49" s="64" t="s">
        <v>211</v>
      </c>
      <c r="AH49" s="64"/>
      <c r="AI49" s="64"/>
      <c r="AJ49" s="64"/>
      <c r="AK49" s="64"/>
      <c r="AL49" s="64"/>
      <c r="AM49" s="64" t="s">
        <v>211</v>
      </c>
      <c r="AN49" s="64" t="s">
        <v>211</v>
      </c>
      <c r="AO49" s="64"/>
      <c r="AP49" s="64"/>
      <c r="AQ49" s="6">
        <f t="shared" si="3"/>
        <v>4</v>
      </c>
    </row>
    <row r="50" spans="1:43" ht="16.5">
      <c r="A50" s="8">
        <v>48</v>
      </c>
      <c r="B50" s="115" t="str">
        <f>Команды!B49</f>
        <v>Баобаб</v>
      </c>
      <c r="C50" s="115" t="str">
        <f>Команды!C49</f>
        <v>Томск</v>
      </c>
      <c r="D50" s="6">
        <f t="shared" si="0"/>
        <v>8</v>
      </c>
      <c r="E50" s="64"/>
      <c r="F50" s="64" t="s">
        <v>211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">
        <f t="shared" si="1"/>
        <v>1</v>
      </c>
      <c r="R50" s="64" t="s">
        <v>211</v>
      </c>
      <c r="S50" s="64"/>
      <c r="T50" s="64"/>
      <c r="U50" s="64"/>
      <c r="V50" s="64"/>
      <c r="W50" s="64" t="s">
        <v>211</v>
      </c>
      <c r="X50" s="64"/>
      <c r="Y50" s="64"/>
      <c r="Z50" s="64" t="s">
        <v>211</v>
      </c>
      <c r="AA50" s="64"/>
      <c r="AB50" s="64" t="s">
        <v>211</v>
      </c>
      <c r="AC50" s="64"/>
      <c r="AD50" s="6">
        <f t="shared" si="2"/>
        <v>4</v>
      </c>
      <c r="AE50" s="64"/>
      <c r="AF50" s="64" t="s">
        <v>211</v>
      </c>
      <c r="AG50" s="64" t="s">
        <v>211</v>
      </c>
      <c r="AH50" s="64"/>
      <c r="AI50" s="64"/>
      <c r="AJ50" s="64"/>
      <c r="AK50" s="64"/>
      <c r="AL50" s="64"/>
      <c r="AM50" s="64"/>
      <c r="AN50" s="64" t="s">
        <v>211</v>
      </c>
      <c r="AO50" s="64"/>
      <c r="AP50" s="64"/>
      <c r="AQ50" s="6">
        <f t="shared" si="3"/>
        <v>3</v>
      </c>
    </row>
    <row r="51" spans="1:43" ht="16.5">
      <c r="A51" s="8">
        <v>49</v>
      </c>
      <c r="B51" s="117" t="str">
        <f>Команды!B50</f>
        <v>Своя атмосфера</v>
      </c>
      <c r="C51" s="117" t="str">
        <f>Команды!C50</f>
        <v>Нижневартовск</v>
      </c>
      <c r="D51" s="6">
        <f t="shared" si="0"/>
        <v>14</v>
      </c>
      <c r="E51" s="65"/>
      <c r="F51" s="65" t="s">
        <v>211</v>
      </c>
      <c r="G51" s="65"/>
      <c r="H51" s="65"/>
      <c r="I51" s="65"/>
      <c r="J51" s="65"/>
      <c r="K51" s="65"/>
      <c r="L51" s="65"/>
      <c r="M51" s="65" t="s">
        <v>211</v>
      </c>
      <c r="N51" s="65" t="s">
        <v>211</v>
      </c>
      <c r="O51" s="65"/>
      <c r="P51" s="65"/>
      <c r="Q51" s="6">
        <f t="shared" si="1"/>
        <v>3</v>
      </c>
      <c r="R51" s="65" t="s">
        <v>211</v>
      </c>
      <c r="S51" s="65" t="s">
        <v>211</v>
      </c>
      <c r="T51" s="65"/>
      <c r="U51" s="65" t="s">
        <v>211</v>
      </c>
      <c r="V51" s="65"/>
      <c r="W51" s="65" t="s">
        <v>211</v>
      </c>
      <c r="X51" s="65"/>
      <c r="Y51" s="65"/>
      <c r="Z51" s="65" t="s">
        <v>211</v>
      </c>
      <c r="AA51" s="65" t="s">
        <v>211</v>
      </c>
      <c r="AB51" s="65" t="s">
        <v>211</v>
      </c>
      <c r="AC51" s="65" t="s">
        <v>211</v>
      </c>
      <c r="AD51" s="6">
        <f t="shared" si="2"/>
        <v>8</v>
      </c>
      <c r="AE51" s="56"/>
      <c r="AF51" s="56"/>
      <c r="AG51" s="56" t="s">
        <v>211</v>
      </c>
      <c r="AH51" s="56"/>
      <c r="AI51" s="56"/>
      <c r="AJ51" s="56"/>
      <c r="AK51" s="56" t="s">
        <v>211</v>
      </c>
      <c r="AL51" s="56"/>
      <c r="AM51" s="56"/>
      <c r="AN51" s="56" t="s">
        <v>211</v>
      </c>
      <c r="AO51" s="56"/>
      <c r="AP51" s="56"/>
      <c r="AQ51" s="6">
        <f t="shared" si="3"/>
        <v>3</v>
      </c>
    </row>
    <row r="52" spans="1:43" ht="16.5">
      <c r="A52" s="8">
        <v>50</v>
      </c>
      <c r="B52" s="117" t="str">
        <f>Команды!B51</f>
        <v>Победители</v>
      </c>
      <c r="C52" s="117" t="str">
        <f>Команды!C51</f>
        <v>Нижневартовск</v>
      </c>
      <c r="D52" s="6">
        <f t="shared" si="0"/>
        <v>20</v>
      </c>
      <c r="E52" s="65"/>
      <c r="F52" s="65" t="s">
        <v>211</v>
      </c>
      <c r="G52" s="65" t="s">
        <v>211</v>
      </c>
      <c r="H52" s="65"/>
      <c r="I52" s="65"/>
      <c r="J52" s="65"/>
      <c r="K52" s="65" t="s">
        <v>211</v>
      </c>
      <c r="L52" s="65" t="s">
        <v>211</v>
      </c>
      <c r="M52" s="65"/>
      <c r="N52" s="65"/>
      <c r="O52" s="65"/>
      <c r="P52" s="65"/>
      <c r="Q52" s="6">
        <f t="shared" si="1"/>
        <v>4</v>
      </c>
      <c r="R52" s="65" t="s">
        <v>211</v>
      </c>
      <c r="S52" s="65" t="s">
        <v>211</v>
      </c>
      <c r="T52" s="65"/>
      <c r="U52" s="65" t="s">
        <v>211</v>
      </c>
      <c r="V52" s="65"/>
      <c r="W52" s="65" t="s">
        <v>211</v>
      </c>
      <c r="X52" s="65"/>
      <c r="Y52" s="65" t="s">
        <v>211</v>
      </c>
      <c r="Z52" s="65" t="s">
        <v>211</v>
      </c>
      <c r="AA52" s="65" t="s">
        <v>211</v>
      </c>
      <c r="AB52" s="65" t="s">
        <v>211</v>
      </c>
      <c r="AC52" s="65" t="s">
        <v>211</v>
      </c>
      <c r="AD52" s="6">
        <f t="shared" si="2"/>
        <v>9</v>
      </c>
      <c r="AE52" s="56" t="s">
        <v>211</v>
      </c>
      <c r="AF52" s="56" t="s">
        <v>211</v>
      </c>
      <c r="AG52" s="56" t="s">
        <v>211</v>
      </c>
      <c r="AH52" s="56"/>
      <c r="AI52" s="56"/>
      <c r="AJ52" s="56"/>
      <c r="AK52" s="56" t="s">
        <v>211</v>
      </c>
      <c r="AL52" s="56"/>
      <c r="AM52" s="56" t="s">
        <v>211</v>
      </c>
      <c r="AN52" s="56" t="s">
        <v>211</v>
      </c>
      <c r="AO52" s="56"/>
      <c r="AP52" s="56" t="s">
        <v>211</v>
      </c>
      <c r="AQ52" s="6">
        <f t="shared" si="3"/>
        <v>7</v>
      </c>
    </row>
    <row r="53" spans="1:43" ht="16.5">
      <c r="A53" s="8">
        <v>51</v>
      </c>
      <c r="B53" s="117" t="str">
        <f>Команды!B52</f>
        <v>Инкогнито</v>
      </c>
      <c r="C53" s="117" t="str">
        <f>Команды!C52</f>
        <v>Нижневартовск</v>
      </c>
      <c r="D53" s="6">
        <f t="shared" si="0"/>
        <v>17</v>
      </c>
      <c r="E53" s="65"/>
      <c r="F53" s="65" t="s">
        <v>211</v>
      </c>
      <c r="G53" s="65"/>
      <c r="H53" s="65" t="s">
        <v>211</v>
      </c>
      <c r="I53" s="65"/>
      <c r="J53" s="65"/>
      <c r="K53" s="65" t="s">
        <v>211</v>
      </c>
      <c r="L53" s="65"/>
      <c r="M53" s="65" t="s">
        <v>211</v>
      </c>
      <c r="N53" s="65"/>
      <c r="O53" s="65" t="s">
        <v>211</v>
      </c>
      <c r="P53" s="65"/>
      <c r="Q53" s="6">
        <f t="shared" si="1"/>
        <v>5</v>
      </c>
      <c r="R53" s="65" t="s">
        <v>211</v>
      </c>
      <c r="S53" s="65" t="s">
        <v>211</v>
      </c>
      <c r="T53" s="65"/>
      <c r="U53" s="116" t="s">
        <v>211</v>
      </c>
      <c r="V53" s="65" t="s">
        <v>211</v>
      </c>
      <c r="W53" s="65" t="s">
        <v>211</v>
      </c>
      <c r="X53" s="65"/>
      <c r="Y53" s="65"/>
      <c r="Z53" s="65" t="s">
        <v>211</v>
      </c>
      <c r="AA53" s="65" t="s">
        <v>211</v>
      </c>
      <c r="AB53" s="65" t="s">
        <v>211</v>
      </c>
      <c r="AC53" s="65"/>
      <c r="AD53" s="6">
        <f t="shared" si="2"/>
        <v>8</v>
      </c>
      <c r="AE53" s="56"/>
      <c r="AF53" s="56" t="s">
        <v>211</v>
      </c>
      <c r="AG53" s="56"/>
      <c r="AH53" s="56"/>
      <c r="AI53" s="56"/>
      <c r="AJ53" s="56"/>
      <c r="AK53" s="56"/>
      <c r="AL53" s="56" t="s">
        <v>211</v>
      </c>
      <c r="AM53" s="56" t="s">
        <v>211</v>
      </c>
      <c r="AN53" s="56" t="s">
        <v>211</v>
      </c>
      <c r="AO53" s="56"/>
      <c r="AP53" s="56"/>
      <c r="AQ53" s="6">
        <f t="shared" si="3"/>
        <v>4</v>
      </c>
    </row>
    <row r="54" spans="1:43" ht="16.5">
      <c r="A54" s="8">
        <v>52</v>
      </c>
      <c r="B54" s="119" t="str">
        <f>Команды!B53</f>
        <v>Кержаковы</v>
      </c>
      <c r="C54" s="119" t="str">
        <f>Команды!C53</f>
        <v>Большевик</v>
      </c>
      <c r="D54" s="6">
        <f t="shared" si="0"/>
        <v>11</v>
      </c>
      <c r="E54" s="56"/>
      <c r="F54" s="56" t="s">
        <v>211</v>
      </c>
      <c r="G54" s="56"/>
      <c r="H54" s="56"/>
      <c r="I54" s="56"/>
      <c r="J54" s="56"/>
      <c r="K54" s="56"/>
      <c r="L54" s="56"/>
      <c r="M54" s="56"/>
      <c r="N54" s="56" t="s">
        <v>211</v>
      </c>
      <c r="O54" s="56"/>
      <c r="P54" s="56"/>
      <c r="Q54" s="6">
        <f t="shared" si="1"/>
        <v>2</v>
      </c>
      <c r="R54" s="56" t="s">
        <v>211</v>
      </c>
      <c r="S54" s="56"/>
      <c r="T54" s="56"/>
      <c r="U54" s="56" t="s">
        <v>211</v>
      </c>
      <c r="V54" s="56"/>
      <c r="W54" s="56" t="s">
        <v>211</v>
      </c>
      <c r="X54" s="56" t="s">
        <v>211</v>
      </c>
      <c r="Y54" s="56"/>
      <c r="Z54" s="56" t="s">
        <v>211</v>
      </c>
      <c r="AA54" s="56" t="s">
        <v>211</v>
      </c>
      <c r="AB54" s="56" t="s">
        <v>211</v>
      </c>
      <c r="AC54" s="56"/>
      <c r="AD54" s="6">
        <f t="shared" si="2"/>
        <v>7</v>
      </c>
      <c r="AE54" s="56" t="s">
        <v>211</v>
      </c>
      <c r="AF54" s="56"/>
      <c r="AG54" s="56"/>
      <c r="AH54" s="56"/>
      <c r="AI54" s="56"/>
      <c r="AJ54" s="56"/>
      <c r="AK54" s="56"/>
      <c r="AL54" s="56"/>
      <c r="AM54" s="56"/>
      <c r="AN54" s="56" t="s">
        <v>211</v>
      </c>
      <c r="AO54" s="56"/>
      <c r="AP54" s="56"/>
      <c r="AQ54" s="6">
        <f t="shared" si="3"/>
        <v>2</v>
      </c>
    </row>
    <row r="55" spans="1:43" ht="16.5">
      <c r="A55" s="8">
        <v>53</v>
      </c>
      <c r="B55" s="119" t="str">
        <f>Команды!B54</f>
        <v>Огонь</v>
      </c>
      <c r="C55" s="119" t="str">
        <f>Команды!C54</f>
        <v>Большевик</v>
      </c>
      <c r="D55" s="6">
        <f t="shared" si="0"/>
        <v>8</v>
      </c>
      <c r="E55" s="56"/>
      <c r="F55" s="56" t="s">
        <v>211</v>
      </c>
      <c r="G55" s="56"/>
      <c r="H55" s="56"/>
      <c r="I55" s="56"/>
      <c r="J55" s="56"/>
      <c r="K55" s="56" t="s">
        <v>211</v>
      </c>
      <c r="L55" s="56"/>
      <c r="M55" s="56"/>
      <c r="N55" s="56" t="s">
        <v>211</v>
      </c>
      <c r="O55" s="56"/>
      <c r="P55" s="56"/>
      <c r="Q55" s="6">
        <f>COUNTIF(E55:P55,"+")</f>
        <v>3</v>
      </c>
      <c r="R55" s="56" t="s">
        <v>211</v>
      </c>
      <c r="S55" s="56"/>
      <c r="T55" s="56"/>
      <c r="U55" s="56"/>
      <c r="V55" s="56"/>
      <c r="W55" s="56" t="s">
        <v>211</v>
      </c>
      <c r="X55" s="56"/>
      <c r="Y55" s="56"/>
      <c r="Z55" s="56"/>
      <c r="AA55" s="56" t="s">
        <v>211</v>
      </c>
      <c r="AB55" s="56"/>
      <c r="AC55" s="56"/>
      <c r="AD55" s="6">
        <f t="shared" si="2"/>
        <v>3</v>
      </c>
      <c r="AE55" s="56"/>
      <c r="AF55" s="56" t="s">
        <v>211</v>
      </c>
      <c r="AG55" s="56"/>
      <c r="AH55" s="56"/>
      <c r="AI55" s="56"/>
      <c r="AJ55" s="56"/>
      <c r="AK55" s="56"/>
      <c r="AL55" s="56"/>
      <c r="AM55" s="56"/>
      <c r="AN55" s="56" t="s">
        <v>211</v>
      </c>
      <c r="AO55" s="56"/>
      <c r="AP55" s="56"/>
      <c r="AQ55" s="6">
        <f t="shared" si="3"/>
        <v>2</v>
      </c>
    </row>
    <row r="56" spans="1:43" ht="16.5">
      <c r="A56" s="8">
        <v>54</v>
      </c>
      <c r="B56" s="119" t="str">
        <f>Команды!B55</f>
        <v>Мультличности</v>
      </c>
      <c r="C56" s="119" t="str">
        <f>Команды!C55</f>
        <v>Серпухов</v>
      </c>
      <c r="D56" s="6">
        <f t="shared" si="0"/>
        <v>8</v>
      </c>
      <c r="E56" s="56" t="s">
        <v>211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6">
        <f t="shared" si="1"/>
        <v>1</v>
      </c>
      <c r="R56" s="56"/>
      <c r="S56" s="56"/>
      <c r="T56" s="56"/>
      <c r="U56" s="56"/>
      <c r="V56" s="56"/>
      <c r="W56" s="56"/>
      <c r="X56" s="56"/>
      <c r="Y56" s="56"/>
      <c r="Z56" s="56" t="s">
        <v>211</v>
      </c>
      <c r="AA56" s="56" t="s">
        <v>211</v>
      </c>
      <c r="AB56" s="56" t="s">
        <v>211</v>
      </c>
      <c r="AC56" s="56"/>
      <c r="AD56" s="6">
        <f t="shared" si="2"/>
        <v>3</v>
      </c>
      <c r="AE56" s="56"/>
      <c r="AF56" s="56" t="s">
        <v>211</v>
      </c>
      <c r="AG56" s="56"/>
      <c r="AH56" s="56"/>
      <c r="AI56" s="56"/>
      <c r="AJ56" s="56"/>
      <c r="AK56" s="56"/>
      <c r="AL56" s="56" t="s">
        <v>211</v>
      </c>
      <c r="AM56" s="56" t="s">
        <v>211</v>
      </c>
      <c r="AN56" s="56" t="s">
        <v>211</v>
      </c>
      <c r="AO56" s="56"/>
      <c r="AP56" s="56"/>
      <c r="AQ56" s="6">
        <f t="shared" si="3"/>
        <v>4</v>
      </c>
    </row>
    <row r="57" spans="1:43" ht="16.5">
      <c r="A57" s="8">
        <v>55</v>
      </c>
      <c r="B57" s="119" t="str">
        <f>Команды!B56</f>
        <v>Ночные голоса</v>
      </c>
      <c r="C57" s="119" t="str">
        <f>Команды!C56</f>
        <v>Большевик</v>
      </c>
      <c r="D57" s="6">
        <f t="shared" si="0"/>
        <v>5</v>
      </c>
      <c r="E57" s="56" t="s">
        <v>211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6">
        <f t="shared" si="1"/>
        <v>1</v>
      </c>
      <c r="R57" s="56"/>
      <c r="S57" s="56"/>
      <c r="T57" s="56"/>
      <c r="U57" s="56" t="s">
        <v>211</v>
      </c>
      <c r="V57" s="56"/>
      <c r="W57" s="56"/>
      <c r="X57" s="56" t="s">
        <v>211</v>
      </c>
      <c r="Y57" s="56"/>
      <c r="Z57" s="56"/>
      <c r="AA57" s="56" t="s">
        <v>211</v>
      </c>
      <c r="AB57" s="56"/>
      <c r="AC57" s="56"/>
      <c r="AD57" s="6">
        <f t="shared" si="2"/>
        <v>3</v>
      </c>
      <c r="AE57" s="56"/>
      <c r="AF57" s="56"/>
      <c r="AG57" s="56"/>
      <c r="AH57" s="56"/>
      <c r="AI57" s="56"/>
      <c r="AJ57" s="56"/>
      <c r="AK57" s="56"/>
      <c r="AL57" s="56"/>
      <c r="AM57" s="56"/>
      <c r="AN57" s="56" t="s">
        <v>211</v>
      </c>
      <c r="AO57" s="56"/>
      <c r="AP57" s="56"/>
      <c r="AQ57" s="6">
        <f t="shared" si="3"/>
        <v>1</v>
      </c>
    </row>
    <row r="58" spans="1:43" ht="16.5">
      <c r="A58" s="8">
        <v>56</v>
      </c>
      <c r="B58" s="119" t="str">
        <f>Команды!B57</f>
        <v>Фэнтези</v>
      </c>
      <c r="C58" s="119" t="str">
        <f>Команды!C57</f>
        <v>Большевик</v>
      </c>
      <c r="D58" s="6">
        <f t="shared" si="0"/>
        <v>8</v>
      </c>
      <c r="E58" s="56"/>
      <c r="F58" s="56" t="s">
        <v>211</v>
      </c>
      <c r="G58" s="56"/>
      <c r="H58" s="56"/>
      <c r="I58" s="56"/>
      <c r="J58" s="56"/>
      <c r="K58" s="56" t="s">
        <v>211</v>
      </c>
      <c r="L58" s="56" t="s">
        <v>211</v>
      </c>
      <c r="M58" s="56"/>
      <c r="N58" s="56"/>
      <c r="O58" s="56"/>
      <c r="P58" s="56"/>
      <c r="Q58" s="6">
        <f t="shared" si="1"/>
        <v>3</v>
      </c>
      <c r="R58" s="56" t="s">
        <v>211</v>
      </c>
      <c r="S58" s="56"/>
      <c r="T58" s="56"/>
      <c r="U58" s="56" t="s">
        <v>211</v>
      </c>
      <c r="V58" s="56"/>
      <c r="W58" s="56" t="s">
        <v>211</v>
      </c>
      <c r="X58" s="56"/>
      <c r="Y58" s="56"/>
      <c r="Z58" s="56"/>
      <c r="AA58" s="56" t="s">
        <v>211</v>
      </c>
      <c r="AB58" s="56"/>
      <c r="AC58" s="56"/>
      <c r="AD58" s="6">
        <f t="shared" si="2"/>
        <v>4</v>
      </c>
      <c r="AE58" s="56"/>
      <c r="AF58" s="56"/>
      <c r="AG58" s="56"/>
      <c r="AH58" s="56"/>
      <c r="AI58" s="56"/>
      <c r="AJ58" s="56"/>
      <c r="AK58" s="56"/>
      <c r="AL58" s="56"/>
      <c r="AM58" s="56"/>
      <c r="AN58" s="56" t="s">
        <v>211</v>
      </c>
      <c r="AO58" s="56"/>
      <c r="AP58" s="56"/>
      <c r="AQ58" s="6">
        <f t="shared" si="3"/>
        <v>1</v>
      </c>
    </row>
    <row r="59" spans="1:43" ht="16.5">
      <c r="A59" s="8">
        <v>57</v>
      </c>
      <c r="B59" s="119" t="str">
        <f>Команды!B58</f>
        <v>No comments</v>
      </c>
      <c r="C59" s="119" t="str">
        <f>Команды!C58</f>
        <v>Большевик</v>
      </c>
      <c r="D59" s="6">
        <f t="shared" si="0"/>
        <v>7</v>
      </c>
      <c r="E59" s="56"/>
      <c r="F59" s="56" t="s">
        <v>211</v>
      </c>
      <c r="G59" s="56"/>
      <c r="H59" s="56"/>
      <c r="I59" s="56"/>
      <c r="J59" s="56"/>
      <c r="K59" s="56" t="s">
        <v>211</v>
      </c>
      <c r="L59" s="56"/>
      <c r="M59" s="56"/>
      <c r="N59" s="56"/>
      <c r="O59" s="56"/>
      <c r="P59" s="56"/>
      <c r="Q59" s="6">
        <f t="shared" si="1"/>
        <v>2</v>
      </c>
      <c r="R59" s="56" t="s">
        <v>211</v>
      </c>
      <c r="S59" s="56"/>
      <c r="T59" s="56"/>
      <c r="U59" s="56"/>
      <c r="V59" s="56"/>
      <c r="W59" s="56"/>
      <c r="X59" s="56" t="s">
        <v>211</v>
      </c>
      <c r="Y59" s="56"/>
      <c r="Z59" s="56"/>
      <c r="AA59" s="56" t="s">
        <v>211</v>
      </c>
      <c r="AB59" s="56"/>
      <c r="AC59" s="56"/>
      <c r="AD59" s="6">
        <f t="shared" si="2"/>
        <v>3</v>
      </c>
      <c r="AE59" s="56"/>
      <c r="AF59" s="56" t="s">
        <v>211</v>
      </c>
      <c r="AG59" s="56"/>
      <c r="AH59" s="56"/>
      <c r="AI59" s="56"/>
      <c r="AJ59" s="56"/>
      <c r="AK59" s="56"/>
      <c r="AL59" s="56"/>
      <c r="AM59" s="56"/>
      <c r="AN59" s="56" t="s">
        <v>211</v>
      </c>
      <c r="AO59" s="56"/>
      <c r="AP59" s="56"/>
      <c r="AQ59" s="6">
        <f t="shared" si="3"/>
        <v>2</v>
      </c>
    </row>
    <row r="60" spans="1:43" ht="16.5">
      <c r="A60" s="8">
        <v>58</v>
      </c>
      <c r="B60" s="119" t="str">
        <f>Команды!B59</f>
        <v>Мозголомы</v>
      </c>
      <c r="C60" s="119" t="str">
        <f>Команды!C59</f>
        <v>Серпухов</v>
      </c>
      <c r="D60" s="6">
        <f t="shared" si="0"/>
        <v>28</v>
      </c>
      <c r="E60" s="56"/>
      <c r="F60" s="56" t="s">
        <v>211</v>
      </c>
      <c r="G60" s="56"/>
      <c r="H60" s="56"/>
      <c r="I60" s="56"/>
      <c r="J60" s="56" t="s">
        <v>211</v>
      </c>
      <c r="K60" s="56" t="s">
        <v>211</v>
      </c>
      <c r="L60" s="56" t="s">
        <v>211</v>
      </c>
      <c r="M60" s="56" t="s">
        <v>211</v>
      </c>
      <c r="N60" s="56" t="s">
        <v>211</v>
      </c>
      <c r="O60" s="56"/>
      <c r="P60" s="56"/>
      <c r="Q60" s="6">
        <f t="shared" si="1"/>
        <v>6</v>
      </c>
      <c r="R60" s="56" t="s">
        <v>211</v>
      </c>
      <c r="S60" s="56" t="s">
        <v>211</v>
      </c>
      <c r="T60" s="56"/>
      <c r="U60" s="56" t="s">
        <v>211</v>
      </c>
      <c r="V60" s="56" t="s">
        <v>211</v>
      </c>
      <c r="W60" s="56" t="s">
        <v>211</v>
      </c>
      <c r="X60" s="56" t="s">
        <v>211</v>
      </c>
      <c r="Y60" s="56" t="s">
        <v>211</v>
      </c>
      <c r="Z60" s="56" t="s">
        <v>211</v>
      </c>
      <c r="AA60" s="56" t="s">
        <v>211</v>
      </c>
      <c r="AB60" s="56" t="s">
        <v>211</v>
      </c>
      <c r="AC60" s="56" t="s">
        <v>211</v>
      </c>
      <c r="AD60" s="6">
        <f t="shared" si="2"/>
        <v>11</v>
      </c>
      <c r="AE60" s="56" t="s">
        <v>211</v>
      </c>
      <c r="AF60" s="56" t="s">
        <v>211</v>
      </c>
      <c r="AG60" s="56" t="s">
        <v>211</v>
      </c>
      <c r="AH60" s="56" t="s">
        <v>211</v>
      </c>
      <c r="AI60" s="56" t="s">
        <v>211</v>
      </c>
      <c r="AJ60" s="56" t="s">
        <v>211</v>
      </c>
      <c r="AK60" s="56"/>
      <c r="AL60" s="56" t="s">
        <v>211</v>
      </c>
      <c r="AM60" s="56" t="s">
        <v>211</v>
      </c>
      <c r="AN60" s="56" t="s">
        <v>211</v>
      </c>
      <c r="AO60" s="56" t="s">
        <v>211</v>
      </c>
      <c r="AP60" s="56" t="s">
        <v>211</v>
      </c>
      <c r="AQ60" s="6">
        <f t="shared" si="3"/>
        <v>11</v>
      </c>
    </row>
    <row r="61" spans="1:43" ht="16.5">
      <c r="A61" s="8">
        <v>59</v>
      </c>
      <c r="B61" s="120" t="str">
        <f>Команды!B60</f>
        <v>Сверхсознание</v>
      </c>
      <c r="C61" s="119" t="str">
        <f>Команды!C60</f>
        <v>Серпухов</v>
      </c>
      <c r="D61" s="6">
        <f t="shared" si="0"/>
        <v>21</v>
      </c>
      <c r="E61" s="56" t="s">
        <v>211</v>
      </c>
      <c r="F61" s="56" t="s">
        <v>211</v>
      </c>
      <c r="G61" s="56" t="s">
        <v>211</v>
      </c>
      <c r="H61" s="56"/>
      <c r="I61" s="56"/>
      <c r="J61" s="56" t="s">
        <v>211</v>
      </c>
      <c r="K61" s="56" t="s">
        <v>211</v>
      </c>
      <c r="L61" s="56" t="s">
        <v>211</v>
      </c>
      <c r="M61" s="56"/>
      <c r="N61" s="56" t="s">
        <v>211</v>
      </c>
      <c r="O61" s="56"/>
      <c r="P61" s="56" t="s">
        <v>211</v>
      </c>
      <c r="Q61" s="6">
        <f t="shared" si="1"/>
        <v>8</v>
      </c>
      <c r="R61" s="56" t="s">
        <v>211</v>
      </c>
      <c r="S61" s="56" t="s">
        <v>211</v>
      </c>
      <c r="T61" s="56"/>
      <c r="U61" s="56" t="s">
        <v>211</v>
      </c>
      <c r="V61" s="56"/>
      <c r="W61" s="56"/>
      <c r="X61" s="56" t="s">
        <v>211</v>
      </c>
      <c r="Y61" s="56" t="s">
        <v>211</v>
      </c>
      <c r="Z61" s="56"/>
      <c r="AA61" s="56" t="s">
        <v>211</v>
      </c>
      <c r="AB61" s="56"/>
      <c r="AC61" s="56" t="s">
        <v>211</v>
      </c>
      <c r="AD61" s="6">
        <f t="shared" si="2"/>
        <v>7</v>
      </c>
      <c r="AE61" s="56" t="s">
        <v>211</v>
      </c>
      <c r="AF61" s="56" t="s">
        <v>211</v>
      </c>
      <c r="AG61" s="56"/>
      <c r="AH61" s="56" t="s">
        <v>211</v>
      </c>
      <c r="AI61" s="56"/>
      <c r="AJ61" s="56"/>
      <c r="AK61" s="56"/>
      <c r="AL61" s="56" t="s">
        <v>211</v>
      </c>
      <c r="AM61" s="56"/>
      <c r="AN61" s="56" t="s">
        <v>211</v>
      </c>
      <c r="AO61" s="56"/>
      <c r="AP61" s="56" t="s">
        <v>211</v>
      </c>
      <c r="AQ61" s="6">
        <f t="shared" si="3"/>
        <v>6</v>
      </c>
    </row>
    <row r="62" spans="1:43" ht="16.5">
      <c r="A62" s="8">
        <v>60</v>
      </c>
      <c r="B62" s="119" t="str">
        <f>Команды!B61</f>
        <v>Ворошиловские стрелки</v>
      </c>
      <c r="C62" s="119" t="str">
        <f>Команды!C61</f>
        <v>Серпухов</v>
      </c>
      <c r="D62" s="6">
        <f t="shared" si="0"/>
        <v>15</v>
      </c>
      <c r="E62" s="56"/>
      <c r="F62" s="56" t="s">
        <v>211</v>
      </c>
      <c r="G62" s="56"/>
      <c r="H62" s="56"/>
      <c r="I62" s="56" t="s">
        <v>211</v>
      </c>
      <c r="J62" s="56"/>
      <c r="K62" s="56"/>
      <c r="L62" s="56"/>
      <c r="M62" s="56" t="s">
        <v>211</v>
      </c>
      <c r="N62" s="56" t="s">
        <v>211</v>
      </c>
      <c r="O62" s="56"/>
      <c r="P62" s="56"/>
      <c r="Q62" s="6">
        <f t="shared" si="1"/>
        <v>4</v>
      </c>
      <c r="R62" s="56" t="s">
        <v>211</v>
      </c>
      <c r="S62" s="56" t="s">
        <v>211</v>
      </c>
      <c r="T62" s="56"/>
      <c r="U62" s="56"/>
      <c r="V62" s="56"/>
      <c r="W62" s="56" t="s">
        <v>211</v>
      </c>
      <c r="X62" s="56"/>
      <c r="Y62" s="56"/>
      <c r="Z62" s="56"/>
      <c r="AA62" s="56" t="s">
        <v>211</v>
      </c>
      <c r="AB62" s="56" t="s">
        <v>211</v>
      </c>
      <c r="AC62" s="56" t="s">
        <v>211</v>
      </c>
      <c r="AD62" s="6">
        <f t="shared" si="2"/>
        <v>6</v>
      </c>
      <c r="AE62" s="56" t="s">
        <v>211</v>
      </c>
      <c r="AF62" s="56" t="s">
        <v>211</v>
      </c>
      <c r="AG62" s="56"/>
      <c r="AH62" s="56"/>
      <c r="AI62" s="56"/>
      <c r="AJ62" s="56"/>
      <c r="AK62" s="56"/>
      <c r="AL62" s="56" t="s">
        <v>211</v>
      </c>
      <c r="AM62" s="56"/>
      <c r="AN62" s="56" t="s">
        <v>211</v>
      </c>
      <c r="AO62" s="56"/>
      <c r="AP62" s="56" t="s">
        <v>211</v>
      </c>
      <c r="AQ62" s="6">
        <f t="shared" si="3"/>
        <v>5</v>
      </c>
    </row>
    <row r="63" spans="1:43" ht="16.5">
      <c r="A63" s="8">
        <v>61</v>
      </c>
      <c r="B63" s="119" t="str">
        <f>Команды!B62</f>
        <v>Эй, ты!</v>
      </c>
      <c r="C63" s="119" t="str">
        <f>Команды!C62</f>
        <v>Серпухов</v>
      </c>
      <c r="D63" s="6">
        <f t="shared" si="0"/>
        <v>21</v>
      </c>
      <c r="E63" s="56"/>
      <c r="F63" s="56" t="s">
        <v>211</v>
      </c>
      <c r="G63" s="56" t="s">
        <v>211</v>
      </c>
      <c r="H63" s="56" t="s">
        <v>211</v>
      </c>
      <c r="I63" s="56"/>
      <c r="J63" s="56"/>
      <c r="K63" s="56" t="s">
        <v>211</v>
      </c>
      <c r="L63" s="56"/>
      <c r="M63" s="56" t="s">
        <v>211</v>
      </c>
      <c r="N63" s="56" t="s">
        <v>211</v>
      </c>
      <c r="O63" s="56"/>
      <c r="P63" s="56"/>
      <c r="Q63" s="6">
        <f t="shared" si="1"/>
        <v>6</v>
      </c>
      <c r="R63" s="56" t="s">
        <v>211</v>
      </c>
      <c r="S63" s="56" t="s">
        <v>211</v>
      </c>
      <c r="T63" s="56" t="s">
        <v>211</v>
      </c>
      <c r="U63" s="56" t="s">
        <v>211</v>
      </c>
      <c r="V63" s="56"/>
      <c r="W63" s="56" t="s">
        <v>211</v>
      </c>
      <c r="X63" s="56"/>
      <c r="Y63" s="56"/>
      <c r="Z63" s="56" t="s">
        <v>211</v>
      </c>
      <c r="AA63" s="56" t="s">
        <v>211</v>
      </c>
      <c r="AB63" s="56" t="s">
        <v>211</v>
      </c>
      <c r="AC63" s="56" t="s">
        <v>211</v>
      </c>
      <c r="AD63" s="6">
        <f t="shared" si="2"/>
        <v>9</v>
      </c>
      <c r="AE63" s="56" t="s">
        <v>211</v>
      </c>
      <c r="AF63" s="56" t="s">
        <v>211</v>
      </c>
      <c r="AG63" s="56"/>
      <c r="AH63" s="56" t="s">
        <v>211</v>
      </c>
      <c r="AI63" s="56"/>
      <c r="AJ63" s="56"/>
      <c r="AK63" s="56"/>
      <c r="AL63" s="56" t="s">
        <v>211</v>
      </c>
      <c r="AM63" s="56"/>
      <c r="AN63" s="56" t="s">
        <v>211</v>
      </c>
      <c r="AO63" s="56"/>
      <c r="AP63" s="56" t="s">
        <v>211</v>
      </c>
      <c r="AQ63" s="6">
        <f t="shared" si="3"/>
        <v>6</v>
      </c>
    </row>
    <row r="64" spans="1:43" ht="16.5">
      <c r="A64" s="8">
        <v>62</v>
      </c>
      <c r="B64" s="119" t="str">
        <f>Команды!B63</f>
        <v>Всё просто</v>
      </c>
      <c r="C64" s="119" t="str">
        <f>Команды!C63</f>
        <v>Серпухов</v>
      </c>
      <c r="D64" s="6">
        <f t="shared" si="0"/>
        <v>18</v>
      </c>
      <c r="E64" s="56"/>
      <c r="F64" s="56" t="s">
        <v>211</v>
      </c>
      <c r="G64" s="56"/>
      <c r="H64" s="56"/>
      <c r="I64" s="56"/>
      <c r="J64" s="56"/>
      <c r="K64" s="56"/>
      <c r="L64" s="56"/>
      <c r="M64" s="56"/>
      <c r="N64" s="56" t="s">
        <v>211</v>
      </c>
      <c r="O64" s="56" t="s">
        <v>211</v>
      </c>
      <c r="P64" s="56"/>
      <c r="Q64" s="6">
        <f t="shared" si="1"/>
        <v>3</v>
      </c>
      <c r="R64" s="56" t="s">
        <v>211</v>
      </c>
      <c r="S64" s="56"/>
      <c r="T64" s="56"/>
      <c r="U64" s="56" t="s">
        <v>211</v>
      </c>
      <c r="V64" s="56" t="s">
        <v>211</v>
      </c>
      <c r="W64" s="56" t="s">
        <v>211</v>
      </c>
      <c r="X64" s="56"/>
      <c r="Y64" s="56"/>
      <c r="Z64" s="56"/>
      <c r="AA64" s="56" t="s">
        <v>211</v>
      </c>
      <c r="AB64" s="56" t="s">
        <v>211</v>
      </c>
      <c r="AC64" s="56" t="s">
        <v>211</v>
      </c>
      <c r="AD64" s="6">
        <f t="shared" si="2"/>
        <v>7</v>
      </c>
      <c r="AE64" s="56"/>
      <c r="AF64" s="56"/>
      <c r="AG64" s="56" t="s">
        <v>211</v>
      </c>
      <c r="AH64" s="56" t="s">
        <v>211</v>
      </c>
      <c r="AI64" s="56" t="s">
        <v>211</v>
      </c>
      <c r="AJ64" s="56"/>
      <c r="AK64" s="56" t="s">
        <v>211</v>
      </c>
      <c r="AL64" s="56" t="s">
        <v>211</v>
      </c>
      <c r="AM64" s="56" t="s">
        <v>211</v>
      </c>
      <c r="AN64" s="56" t="s">
        <v>211</v>
      </c>
      <c r="AO64" s="56"/>
      <c r="AP64" s="56" t="s">
        <v>211</v>
      </c>
      <c r="AQ64" s="6">
        <f t="shared" si="3"/>
        <v>8</v>
      </c>
    </row>
    <row r="65" spans="1:43" ht="16.5">
      <c r="A65" s="8">
        <v>63</v>
      </c>
      <c r="B65" s="119" t="str">
        <f>Команды!B64</f>
        <v>Без дебилов</v>
      </c>
      <c r="C65" s="119" t="str">
        <f>Команды!C64</f>
        <v>Серпухов</v>
      </c>
      <c r="D65" s="6">
        <f t="shared" si="0"/>
        <v>17</v>
      </c>
      <c r="E65" s="56" t="s">
        <v>211</v>
      </c>
      <c r="F65" s="56" t="s">
        <v>211</v>
      </c>
      <c r="G65" s="56"/>
      <c r="H65" s="56"/>
      <c r="I65" s="56"/>
      <c r="J65" s="56" t="s">
        <v>211</v>
      </c>
      <c r="K65" s="56"/>
      <c r="L65" s="56"/>
      <c r="M65" s="56"/>
      <c r="N65" s="56" t="s">
        <v>211</v>
      </c>
      <c r="O65" s="56"/>
      <c r="P65" s="56"/>
      <c r="Q65" s="6">
        <f t="shared" si="1"/>
        <v>4</v>
      </c>
      <c r="R65" s="56" t="s">
        <v>211</v>
      </c>
      <c r="S65" s="56" t="s">
        <v>211</v>
      </c>
      <c r="T65" s="56"/>
      <c r="U65" s="56" t="s">
        <v>211</v>
      </c>
      <c r="V65" s="56"/>
      <c r="W65" s="56" t="s">
        <v>211</v>
      </c>
      <c r="X65" s="56"/>
      <c r="Y65" s="56"/>
      <c r="Z65" s="56"/>
      <c r="AA65" s="56" t="s">
        <v>211</v>
      </c>
      <c r="AB65" s="56" t="s">
        <v>211</v>
      </c>
      <c r="AC65" s="56" t="s">
        <v>211</v>
      </c>
      <c r="AD65" s="6">
        <f t="shared" si="2"/>
        <v>7</v>
      </c>
      <c r="AE65" s="56" t="s">
        <v>211</v>
      </c>
      <c r="AF65" s="56" t="s">
        <v>211</v>
      </c>
      <c r="AG65" s="56"/>
      <c r="AH65" s="56" t="s">
        <v>211</v>
      </c>
      <c r="AI65" s="56"/>
      <c r="AJ65" s="56"/>
      <c r="AK65" s="56"/>
      <c r="AL65" s="56" t="s">
        <v>211</v>
      </c>
      <c r="AM65" s="56"/>
      <c r="AN65" s="56" t="s">
        <v>211</v>
      </c>
      <c r="AO65" s="56"/>
      <c r="AP65" s="56" t="s">
        <v>211</v>
      </c>
      <c r="AQ65" s="6">
        <f t="shared" si="3"/>
        <v>6</v>
      </c>
    </row>
    <row r="66" spans="1:43" ht="16.5">
      <c r="A66" s="8">
        <v>64</v>
      </c>
      <c r="B66" s="121" t="str">
        <f>Команды!B65</f>
        <v>Кризис поколения</v>
      </c>
      <c r="C66" s="121" t="str">
        <f>Команды!C65</f>
        <v>Ковров</v>
      </c>
      <c r="D66" s="6">
        <f t="shared" si="0"/>
        <v>23</v>
      </c>
      <c r="E66" s="56"/>
      <c r="F66" s="56" t="s">
        <v>211</v>
      </c>
      <c r="G66" s="56" t="s">
        <v>211</v>
      </c>
      <c r="H66" s="56" t="s">
        <v>211</v>
      </c>
      <c r="I66" s="56"/>
      <c r="J66" s="56" t="s">
        <v>211</v>
      </c>
      <c r="K66" s="56"/>
      <c r="L66" s="56"/>
      <c r="M66" s="56" t="s">
        <v>211</v>
      </c>
      <c r="N66" s="56" t="s">
        <v>211</v>
      </c>
      <c r="O66" s="56" t="s">
        <v>211</v>
      </c>
      <c r="P66" s="56" t="s">
        <v>211</v>
      </c>
      <c r="Q66" s="6">
        <f t="shared" si="1"/>
        <v>8</v>
      </c>
      <c r="R66" s="56" t="s">
        <v>211</v>
      </c>
      <c r="S66" s="56"/>
      <c r="T66" s="56"/>
      <c r="U66" s="56"/>
      <c r="V66" s="56"/>
      <c r="W66" s="56" t="s">
        <v>211</v>
      </c>
      <c r="X66" s="56"/>
      <c r="Y66" s="56"/>
      <c r="Z66" s="56" t="s">
        <v>211</v>
      </c>
      <c r="AA66" s="56" t="s">
        <v>211</v>
      </c>
      <c r="AB66" s="56" t="s">
        <v>211</v>
      </c>
      <c r="AC66" s="56" t="s">
        <v>211</v>
      </c>
      <c r="AD66" s="6">
        <f t="shared" si="2"/>
        <v>6</v>
      </c>
      <c r="AE66" s="56" t="s">
        <v>211</v>
      </c>
      <c r="AF66" s="56" t="s">
        <v>211</v>
      </c>
      <c r="AG66" s="56" t="s">
        <v>211</v>
      </c>
      <c r="AH66" s="56" t="s">
        <v>211</v>
      </c>
      <c r="AI66" s="56" t="s">
        <v>211</v>
      </c>
      <c r="AJ66" s="56"/>
      <c r="AK66" s="56"/>
      <c r="AL66" s="56" t="s">
        <v>211</v>
      </c>
      <c r="AM66" s="56"/>
      <c r="AN66" s="56" t="s">
        <v>211</v>
      </c>
      <c r="AO66" s="56" t="s">
        <v>211</v>
      </c>
      <c r="AP66" s="56" t="s">
        <v>211</v>
      </c>
      <c r="AQ66" s="6">
        <f t="shared" si="3"/>
        <v>9</v>
      </c>
    </row>
    <row r="67" spans="1:43" ht="16.5">
      <c r="A67" s="8">
        <v>65</v>
      </c>
      <c r="B67" s="121" t="str">
        <f>Команды!B66</f>
        <v>Крутые бобры</v>
      </c>
      <c r="C67" s="121" t="str">
        <f>Команды!C66</f>
        <v>Ковров</v>
      </c>
      <c r="D67" s="6">
        <f aca="true" t="shared" si="4" ref="D67:D94">Q67+AD67+AQ67</f>
        <v>18</v>
      </c>
      <c r="E67" s="56"/>
      <c r="F67" s="56" t="s">
        <v>211</v>
      </c>
      <c r="G67" s="56"/>
      <c r="H67" s="56" t="s">
        <v>211</v>
      </c>
      <c r="I67" s="56"/>
      <c r="J67" s="56"/>
      <c r="K67" s="56" t="s">
        <v>211</v>
      </c>
      <c r="L67" s="56"/>
      <c r="M67" s="56"/>
      <c r="N67" s="56"/>
      <c r="O67" s="56" t="s">
        <v>211</v>
      </c>
      <c r="P67" s="56" t="s">
        <v>211</v>
      </c>
      <c r="Q67" s="6">
        <f aca="true" t="shared" si="5" ref="Q67:Q94">COUNTIF(E67:P67,"+")</f>
        <v>5</v>
      </c>
      <c r="R67" s="56" t="s">
        <v>211</v>
      </c>
      <c r="S67" s="56"/>
      <c r="T67" s="56"/>
      <c r="U67" s="56" t="s">
        <v>211</v>
      </c>
      <c r="V67" s="56" t="s">
        <v>211</v>
      </c>
      <c r="W67" s="56" t="s">
        <v>211</v>
      </c>
      <c r="X67" s="56"/>
      <c r="Y67" s="56"/>
      <c r="Z67" s="56" t="s">
        <v>211</v>
      </c>
      <c r="AA67" s="56" t="s">
        <v>211</v>
      </c>
      <c r="AB67" s="56" t="s">
        <v>211</v>
      </c>
      <c r="AC67" s="56" t="s">
        <v>211</v>
      </c>
      <c r="AD67" s="6">
        <f aca="true" t="shared" si="6" ref="AD67:AD94">COUNTIF(R67:AC67,"+")</f>
        <v>8</v>
      </c>
      <c r="AE67" s="56"/>
      <c r="AF67" s="56"/>
      <c r="AG67" s="56"/>
      <c r="AH67" s="56"/>
      <c r="AI67" s="56"/>
      <c r="AJ67" s="56"/>
      <c r="AK67" s="56" t="s">
        <v>211</v>
      </c>
      <c r="AL67" s="56" t="s">
        <v>211</v>
      </c>
      <c r="AM67" s="56" t="s">
        <v>211</v>
      </c>
      <c r="AN67" s="56" t="s">
        <v>211</v>
      </c>
      <c r="AO67" s="56"/>
      <c r="AP67" s="56" t="s">
        <v>211</v>
      </c>
      <c r="AQ67" s="6">
        <f aca="true" t="shared" si="7" ref="AQ67:AQ94">COUNTIF(AE67:AP67,"+")</f>
        <v>5</v>
      </c>
    </row>
    <row r="68" spans="1:43" ht="16.5">
      <c r="A68" s="8">
        <v>66</v>
      </c>
      <c r="B68" s="121" t="str">
        <f>Команды!B67</f>
        <v>Золотая молодежь</v>
      </c>
      <c r="C68" s="121" t="str">
        <f>Команды!C67</f>
        <v>Ковров</v>
      </c>
      <c r="D68" s="6">
        <f t="shared" si="4"/>
        <v>11</v>
      </c>
      <c r="E68" s="56" t="s">
        <v>211</v>
      </c>
      <c r="F68" s="56" t="s">
        <v>211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6">
        <f t="shared" si="5"/>
        <v>2</v>
      </c>
      <c r="R68" s="56"/>
      <c r="S68" s="56"/>
      <c r="T68" s="56"/>
      <c r="U68" s="56"/>
      <c r="V68" s="56" t="s">
        <v>211</v>
      </c>
      <c r="W68" s="56" t="s">
        <v>211</v>
      </c>
      <c r="X68" s="56" t="s">
        <v>211</v>
      </c>
      <c r="Y68" s="56"/>
      <c r="Z68" s="56"/>
      <c r="AA68" s="56" t="s">
        <v>211</v>
      </c>
      <c r="AB68" s="56"/>
      <c r="AC68" s="56" t="s">
        <v>211</v>
      </c>
      <c r="AD68" s="6">
        <f t="shared" si="6"/>
        <v>5</v>
      </c>
      <c r="AE68" s="56"/>
      <c r="AF68" s="56"/>
      <c r="AG68" s="56" t="s">
        <v>211</v>
      </c>
      <c r="AH68" s="56"/>
      <c r="AI68" s="56"/>
      <c r="AJ68" s="56"/>
      <c r="AK68" s="56" t="s">
        <v>211</v>
      </c>
      <c r="AL68" s="56" t="s">
        <v>211</v>
      </c>
      <c r="AM68" s="56"/>
      <c r="AN68" s="56" t="s">
        <v>211</v>
      </c>
      <c r="AO68" s="56"/>
      <c r="AP68" s="56"/>
      <c r="AQ68" s="6">
        <f t="shared" si="7"/>
        <v>4</v>
      </c>
    </row>
    <row r="69" spans="1:43" ht="16.5">
      <c r="A69" s="8">
        <v>67</v>
      </c>
      <c r="B69" s="121" t="str">
        <f>Команды!B68</f>
        <v>Дети 21 века</v>
      </c>
      <c r="C69" s="121" t="str">
        <f>Команды!C68</f>
        <v>Ковров</v>
      </c>
      <c r="D69" s="6">
        <f t="shared" si="4"/>
        <v>3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6">
        <f t="shared" si="5"/>
        <v>0</v>
      </c>
      <c r="R69" s="56"/>
      <c r="S69" s="56"/>
      <c r="T69" s="56"/>
      <c r="U69" s="56"/>
      <c r="V69" s="56"/>
      <c r="W69" s="56"/>
      <c r="X69" s="56"/>
      <c r="Y69" s="56"/>
      <c r="Z69" s="56"/>
      <c r="AA69" s="56" t="s">
        <v>211</v>
      </c>
      <c r="AB69" s="56"/>
      <c r="AC69" s="56" t="s">
        <v>211</v>
      </c>
      <c r="AD69" s="6">
        <f t="shared" si="6"/>
        <v>2</v>
      </c>
      <c r="AE69" s="56"/>
      <c r="AF69" s="56"/>
      <c r="AG69" s="56"/>
      <c r="AH69" s="56"/>
      <c r="AI69" s="56"/>
      <c r="AJ69" s="56"/>
      <c r="AK69" s="56"/>
      <c r="AL69" s="56"/>
      <c r="AM69" s="56"/>
      <c r="AN69" s="56" t="s">
        <v>211</v>
      </c>
      <c r="AO69" s="56"/>
      <c r="AP69" s="56"/>
      <c r="AQ69" s="6">
        <f t="shared" si="7"/>
        <v>1</v>
      </c>
    </row>
    <row r="70" spans="1:43" ht="16.5">
      <c r="A70" s="8">
        <v>68</v>
      </c>
      <c r="B70" s="121" t="str">
        <f>Команды!B69</f>
        <v>Восток</v>
      </c>
      <c r="C70" s="121" t="str">
        <f>Команды!C69</f>
        <v>Ковров</v>
      </c>
      <c r="D70" s="6">
        <f t="shared" si="4"/>
        <v>9</v>
      </c>
      <c r="E70" s="56"/>
      <c r="F70" s="56" t="s">
        <v>211</v>
      </c>
      <c r="G70" s="56"/>
      <c r="H70" s="56"/>
      <c r="I70" s="56"/>
      <c r="J70" s="56"/>
      <c r="K70" s="56"/>
      <c r="L70" s="56" t="s">
        <v>211</v>
      </c>
      <c r="M70" s="56"/>
      <c r="N70" s="56" t="s">
        <v>211</v>
      </c>
      <c r="O70" s="56"/>
      <c r="P70" s="56"/>
      <c r="Q70" s="6">
        <f t="shared" si="5"/>
        <v>3</v>
      </c>
      <c r="R70" s="56" t="s">
        <v>211</v>
      </c>
      <c r="S70" s="56"/>
      <c r="T70" s="56"/>
      <c r="U70" s="56"/>
      <c r="V70" s="56"/>
      <c r="W70" s="56"/>
      <c r="X70" s="56"/>
      <c r="Y70" s="56"/>
      <c r="Z70" s="56"/>
      <c r="AA70" s="56" t="s">
        <v>211</v>
      </c>
      <c r="AB70" s="56"/>
      <c r="AC70" s="56" t="s">
        <v>211</v>
      </c>
      <c r="AD70" s="6">
        <f t="shared" si="6"/>
        <v>3</v>
      </c>
      <c r="AE70" s="56"/>
      <c r="AF70" s="56"/>
      <c r="AG70" s="56"/>
      <c r="AH70" s="56"/>
      <c r="AI70" s="56"/>
      <c r="AJ70" s="56"/>
      <c r="AK70" s="56" t="s">
        <v>211</v>
      </c>
      <c r="AL70" s="56"/>
      <c r="AM70" s="56" t="s">
        <v>211</v>
      </c>
      <c r="AN70" s="56" t="s">
        <v>211</v>
      </c>
      <c r="AO70" s="56"/>
      <c r="AP70" s="56"/>
      <c r="AQ70" s="6">
        <f t="shared" si="7"/>
        <v>3</v>
      </c>
    </row>
    <row r="71" spans="1:43" ht="16.5">
      <c r="A71" s="8">
        <v>69</v>
      </c>
      <c r="B71" s="121" t="str">
        <f>Команды!B70</f>
        <v>Охотники за удачей</v>
      </c>
      <c r="C71" s="121" t="str">
        <f>Команды!C70</f>
        <v>Ковров</v>
      </c>
      <c r="D71" s="6">
        <f t="shared" si="4"/>
        <v>0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6">
        <f t="shared" si="5"/>
        <v>0</v>
      </c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6">
        <f t="shared" si="6"/>
        <v>0</v>
      </c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6">
        <f t="shared" si="7"/>
        <v>0</v>
      </c>
    </row>
    <row r="72" spans="1:43" ht="16.5">
      <c r="A72" s="8">
        <v>70</v>
      </c>
      <c r="B72" s="122" t="str">
        <f>Команды!B71</f>
        <v>Фотон</v>
      </c>
      <c r="C72" s="122" t="str">
        <f>Команды!C71</f>
        <v>Ереван</v>
      </c>
      <c r="D72" s="6">
        <f t="shared" si="4"/>
        <v>14</v>
      </c>
      <c r="E72" s="68" t="s">
        <v>211</v>
      </c>
      <c r="F72" s="68"/>
      <c r="G72" s="68"/>
      <c r="H72" s="68"/>
      <c r="I72" s="68"/>
      <c r="J72" s="68"/>
      <c r="K72" s="68" t="s">
        <v>211</v>
      </c>
      <c r="L72" s="68"/>
      <c r="M72" s="68"/>
      <c r="N72" s="68"/>
      <c r="O72" s="68" t="s">
        <v>211</v>
      </c>
      <c r="P72" s="68"/>
      <c r="Q72" s="6">
        <f t="shared" si="5"/>
        <v>3</v>
      </c>
      <c r="R72" s="68" t="s">
        <v>211</v>
      </c>
      <c r="S72" s="68"/>
      <c r="T72" s="68"/>
      <c r="U72" s="68" t="s">
        <v>211</v>
      </c>
      <c r="V72" s="68"/>
      <c r="W72" s="68"/>
      <c r="X72" s="68"/>
      <c r="Y72" s="68"/>
      <c r="Z72" s="68" t="s">
        <v>211</v>
      </c>
      <c r="AA72" s="68" t="s">
        <v>211</v>
      </c>
      <c r="AB72" s="68" t="s">
        <v>211</v>
      </c>
      <c r="AC72" s="68" t="s">
        <v>211</v>
      </c>
      <c r="AD72" s="6">
        <f t="shared" si="6"/>
        <v>6</v>
      </c>
      <c r="AE72" s="68"/>
      <c r="AF72" s="68" t="s">
        <v>211</v>
      </c>
      <c r="AG72" s="68"/>
      <c r="AH72" s="68" t="s">
        <v>211</v>
      </c>
      <c r="AI72" s="68"/>
      <c r="AJ72" s="68"/>
      <c r="AK72" s="68" t="s">
        <v>211</v>
      </c>
      <c r="AL72" s="68"/>
      <c r="AM72" s="68"/>
      <c r="AN72" s="68" t="s">
        <v>211</v>
      </c>
      <c r="AO72" s="68"/>
      <c r="AP72" s="68" t="s">
        <v>211</v>
      </c>
      <c r="AQ72" s="6">
        <f t="shared" si="7"/>
        <v>5</v>
      </c>
    </row>
    <row r="73" spans="1:43" ht="16.5">
      <c r="A73" s="8">
        <v>71</v>
      </c>
      <c r="B73" s="122" t="str">
        <f>Команды!B72</f>
        <v>Anonymous</v>
      </c>
      <c r="C73" s="122" t="str">
        <f>Команды!C72</f>
        <v>Ереван</v>
      </c>
      <c r="D73" s="6">
        <f t="shared" si="4"/>
        <v>17</v>
      </c>
      <c r="E73" s="68" t="s">
        <v>211</v>
      </c>
      <c r="F73" s="68" t="s">
        <v>211</v>
      </c>
      <c r="G73" s="68"/>
      <c r="H73" s="68"/>
      <c r="I73" s="68"/>
      <c r="J73" s="68"/>
      <c r="K73" s="68" t="s">
        <v>211</v>
      </c>
      <c r="L73" s="68"/>
      <c r="M73" s="68" t="s">
        <v>211</v>
      </c>
      <c r="N73" s="68"/>
      <c r="O73" s="68"/>
      <c r="P73" s="68"/>
      <c r="Q73" s="6">
        <f t="shared" si="5"/>
        <v>4</v>
      </c>
      <c r="R73" s="68" t="s">
        <v>211</v>
      </c>
      <c r="S73" s="68" t="s">
        <v>211</v>
      </c>
      <c r="T73" s="68"/>
      <c r="U73" s="68" t="s">
        <v>211</v>
      </c>
      <c r="V73" s="68"/>
      <c r="W73" s="68"/>
      <c r="X73" s="68"/>
      <c r="Y73" s="68"/>
      <c r="Z73" s="68" t="s">
        <v>211</v>
      </c>
      <c r="AA73" s="68" t="s">
        <v>211</v>
      </c>
      <c r="AB73" s="68" t="s">
        <v>211</v>
      </c>
      <c r="AC73" s="68" t="s">
        <v>211</v>
      </c>
      <c r="AD73" s="6">
        <f t="shared" si="6"/>
        <v>7</v>
      </c>
      <c r="AE73" s="68"/>
      <c r="AF73" s="68" t="s">
        <v>211</v>
      </c>
      <c r="AG73" s="68"/>
      <c r="AH73" s="68" t="s">
        <v>211</v>
      </c>
      <c r="AI73" s="68"/>
      <c r="AJ73" s="68"/>
      <c r="AK73" s="68"/>
      <c r="AL73" s="68" t="s">
        <v>211</v>
      </c>
      <c r="AM73" s="68"/>
      <c r="AN73" s="68" t="s">
        <v>211</v>
      </c>
      <c r="AO73" s="68" t="s">
        <v>211</v>
      </c>
      <c r="AP73" s="68" t="s">
        <v>211</v>
      </c>
      <c r="AQ73" s="6">
        <f t="shared" si="7"/>
        <v>6</v>
      </c>
    </row>
    <row r="74" spans="1:43" ht="16.5">
      <c r="A74" s="8">
        <v>72</v>
      </c>
      <c r="B74" s="122" t="str">
        <f>Команды!B73</f>
        <v>Квант</v>
      </c>
      <c r="C74" s="122" t="str">
        <f>Команды!C73</f>
        <v>Ереван</v>
      </c>
      <c r="D74" s="6">
        <f t="shared" si="4"/>
        <v>5</v>
      </c>
      <c r="E74" s="68"/>
      <c r="F74" s="68" t="s">
        <v>211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">
        <f t="shared" si="5"/>
        <v>1</v>
      </c>
      <c r="R74" s="68" t="s">
        <v>211</v>
      </c>
      <c r="S74" s="68"/>
      <c r="T74" s="68"/>
      <c r="U74" s="68" t="s">
        <v>211</v>
      </c>
      <c r="V74" s="68"/>
      <c r="W74" s="68"/>
      <c r="X74" s="68"/>
      <c r="Y74" s="68"/>
      <c r="Z74" s="68" t="s">
        <v>211</v>
      </c>
      <c r="AA74" s="68"/>
      <c r="AB74" s="68"/>
      <c r="AC74" s="68"/>
      <c r="AD74" s="6">
        <f t="shared" si="6"/>
        <v>3</v>
      </c>
      <c r="AE74" s="68"/>
      <c r="AF74" s="68"/>
      <c r="AG74" s="68"/>
      <c r="AH74" s="68"/>
      <c r="AI74" s="68"/>
      <c r="AJ74" s="68"/>
      <c r="AK74" s="68"/>
      <c r="AL74" s="68"/>
      <c r="AM74" s="68"/>
      <c r="AN74" s="68" t="s">
        <v>211</v>
      </c>
      <c r="AO74" s="68"/>
      <c r="AP74" s="68"/>
      <c r="AQ74" s="6">
        <f t="shared" si="7"/>
        <v>1</v>
      </c>
    </row>
    <row r="75" spans="1:43" ht="16.5">
      <c r="A75" s="8">
        <v>73</v>
      </c>
      <c r="B75" s="122" t="str">
        <f>Команды!B74</f>
        <v>Альфа</v>
      </c>
      <c r="C75" s="122" t="str">
        <f>Команды!C74</f>
        <v>Ереван</v>
      </c>
      <c r="D75" s="6">
        <f t="shared" si="4"/>
        <v>6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">
        <f t="shared" si="5"/>
        <v>0</v>
      </c>
      <c r="R75" s="68" t="s">
        <v>211</v>
      </c>
      <c r="S75" s="68" t="s">
        <v>211</v>
      </c>
      <c r="T75" s="68"/>
      <c r="U75" s="68" t="s">
        <v>211</v>
      </c>
      <c r="V75" s="68"/>
      <c r="W75" s="68"/>
      <c r="X75" s="68"/>
      <c r="Y75" s="68"/>
      <c r="Z75" s="68"/>
      <c r="AA75" s="68" t="s">
        <v>211</v>
      </c>
      <c r="AB75" s="68" t="s">
        <v>211</v>
      </c>
      <c r="AC75" s="68"/>
      <c r="AD75" s="6">
        <f t="shared" si="6"/>
        <v>5</v>
      </c>
      <c r="AE75" s="68"/>
      <c r="AF75" s="68" t="s">
        <v>211</v>
      </c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">
        <f t="shared" si="7"/>
        <v>1</v>
      </c>
    </row>
    <row r="76" spans="1:43" ht="16.5">
      <c r="A76" s="8">
        <v>74</v>
      </c>
      <c r="B76" s="122" t="str">
        <f>Команды!B75</f>
        <v>Минерва</v>
      </c>
      <c r="C76" s="122" t="str">
        <f>Команды!C75</f>
        <v>Ереван</v>
      </c>
      <c r="D76" s="6">
        <f t="shared" si="4"/>
        <v>12</v>
      </c>
      <c r="E76" s="68" t="s">
        <v>211</v>
      </c>
      <c r="F76" s="68" t="s">
        <v>211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">
        <f t="shared" si="5"/>
        <v>2</v>
      </c>
      <c r="R76" s="68" t="s">
        <v>211</v>
      </c>
      <c r="S76" s="68"/>
      <c r="T76" s="68"/>
      <c r="U76" s="68" t="s">
        <v>211</v>
      </c>
      <c r="V76" s="68"/>
      <c r="W76" s="68"/>
      <c r="X76" s="68"/>
      <c r="Y76" s="68"/>
      <c r="Z76" s="68" t="s">
        <v>211</v>
      </c>
      <c r="AA76" s="68" t="s">
        <v>211</v>
      </c>
      <c r="AB76" s="68" t="s">
        <v>211</v>
      </c>
      <c r="AC76" s="68" t="s">
        <v>211</v>
      </c>
      <c r="AD76" s="6">
        <f t="shared" si="6"/>
        <v>6</v>
      </c>
      <c r="AE76" s="68" t="s">
        <v>211</v>
      </c>
      <c r="AF76" s="68"/>
      <c r="AG76" s="68"/>
      <c r="AH76" s="68" t="s">
        <v>211</v>
      </c>
      <c r="AI76" s="68"/>
      <c r="AJ76" s="68"/>
      <c r="AK76" s="68"/>
      <c r="AL76" s="68" t="s">
        <v>211</v>
      </c>
      <c r="AM76" s="68"/>
      <c r="AN76" s="68"/>
      <c r="AO76" s="68"/>
      <c r="AP76" s="68" t="s">
        <v>211</v>
      </c>
      <c r="AQ76" s="6">
        <f t="shared" si="7"/>
        <v>4</v>
      </c>
    </row>
    <row r="77" spans="1:43" ht="16.5">
      <c r="A77" s="8">
        <v>75</v>
      </c>
      <c r="B77" s="122" t="str">
        <f>Команды!B76</f>
        <v>Чёрные и колючие</v>
      </c>
      <c r="C77" s="122" t="str">
        <f>Команды!C76</f>
        <v>Ереван</v>
      </c>
      <c r="D77" s="6">
        <f t="shared" si="4"/>
        <v>7</v>
      </c>
      <c r="E77" s="68"/>
      <c r="F77" s="68" t="s">
        <v>211</v>
      </c>
      <c r="G77" s="68"/>
      <c r="H77" s="68"/>
      <c r="I77" s="68"/>
      <c r="J77" s="68"/>
      <c r="K77" s="68"/>
      <c r="L77" s="68"/>
      <c r="M77" s="68"/>
      <c r="N77" s="68" t="s">
        <v>211</v>
      </c>
      <c r="O77" s="68"/>
      <c r="P77" s="68"/>
      <c r="Q77" s="6">
        <f t="shared" si="5"/>
        <v>2</v>
      </c>
      <c r="R77" s="68" t="s">
        <v>211</v>
      </c>
      <c r="S77" s="68"/>
      <c r="T77" s="68"/>
      <c r="U77" s="68"/>
      <c r="V77" s="68"/>
      <c r="W77" s="68"/>
      <c r="X77" s="68"/>
      <c r="Y77" s="68"/>
      <c r="Z77" s="68"/>
      <c r="AA77" s="68" t="s">
        <v>211</v>
      </c>
      <c r="AB77" s="68"/>
      <c r="AC77" s="68"/>
      <c r="AD77" s="6">
        <f t="shared" si="6"/>
        <v>2</v>
      </c>
      <c r="AE77" s="68" t="s">
        <v>211</v>
      </c>
      <c r="AF77" s="68"/>
      <c r="AG77" s="68"/>
      <c r="AH77" s="68"/>
      <c r="AI77" s="68"/>
      <c r="AJ77" s="68"/>
      <c r="AK77" s="68"/>
      <c r="AL77" s="68"/>
      <c r="AM77" s="68"/>
      <c r="AN77" s="68" t="s">
        <v>211</v>
      </c>
      <c r="AO77" s="68"/>
      <c r="AP77" s="68" t="s">
        <v>211</v>
      </c>
      <c r="AQ77" s="6">
        <f t="shared" si="7"/>
        <v>3</v>
      </c>
    </row>
    <row r="78" spans="1:43" ht="16.5">
      <c r="A78" s="8">
        <v>76</v>
      </c>
      <c r="B78" s="122" t="str">
        <f>Команды!B77</f>
        <v>Brain Killers</v>
      </c>
      <c r="C78" s="122" t="str">
        <f>Команды!C77</f>
        <v>Ереван</v>
      </c>
      <c r="D78" s="6">
        <f t="shared" si="4"/>
        <v>27</v>
      </c>
      <c r="E78" s="47"/>
      <c r="F78" s="47" t="s">
        <v>211</v>
      </c>
      <c r="G78" s="47" t="s">
        <v>211</v>
      </c>
      <c r="H78" s="47" t="s">
        <v>211</v>
      </c>
      <c r="I78" s="47"/>
      <c r="J78" s="54" t="s">
        <v>211</v>
      </c>
      <c r="K78" s="54" t="s">
        <v>211</v>
      </c>
      <c r="L78" s="54"/>
      <c r="M78" s="54" t="s">
        <v>211</v>
      </c>
      <c r="N78" s="54"/>
      <c r="O78" s="54" t="s">
        <v>211</v>
      </c>
      <c r="P78" s="54"/>
      <c r="Q78" s="6">
        <f t="shared" si="5"/>
        <v>7</v>
      </c>
      <c r="R78" s="54" t="s">
        <v>211</v>
      </c>
      <c r="S78" s="54" t="s">
        <v>211</v>
      </c>
      <c r="T78" s="54"/>
      <c r="U78" s="54" t="s">
        <v>211</v>
      </c>
      <c r="V78" s="54" t="s">
        <v>211</v>
      </c>
      <c r="W78" s="54" t="s">
        <v>211</v>
      </c>
      <c r="X78" s="54" t="s">
        <v>211</v>
      </c>
      <c r="Y78" s="54" t="s">
        <v>211</v>
      </c>
      <c r="Z78" s="47" t="s">
        <v>211</v>
      </c>
      <c r="AA78" s="47" t="s">
        <v>211</v>
      </c>
      <c r="AB78" s="47" t="s">
        <v>211</v>
      </c>
      <c r="AC78" s="47" t="s">
        <v>211</v>
      </c>
      <c r="AD78" s="6">
        <f t="shared" si="6"/>
        <v>11</v>
      </c>
      <c r="AE78" s="47" t="s">
        <v>211</v>
      </c>
      <c r="AF78" s="47" t="s">
        <v>211</v>
      </c>
      <c r="AG78" s="47" t="s">
        <v>211</v>
      </c>
      <c r="AH78" s="47"/>
      <c r="AI78" s="47" t="s">
        <v>211</v>
      </c>
      <c r="AJ78" s="70" t="s">
        <v>211</v>
      </c>
      <c r="AK78" s="70" t="s">
        <v>211</v>
      </c>
      <c r="AL78" s="47" t="s">
        <v>211</v>
      </c>
      <c r="AM78" s="47"/>
      <c r="AN78" s="47" t="s">
        <v>211</v>
      </c>
      <c r="AO78" s="47"/>
      <c r="AP78" s="47" t="s">
        <v>211</v>
      </c>
      <c r="AQ78" s="6">
        <f t="shared" si="7"/>
        <v>9</v>
      </c>
    </row>
    <row r="79" spans="1:43" ht="16.5">
      <c r="A79" s="8">
        <v>77</v>
      </c>
      <c r="B79" s="122" t="str">
        <f>Команды!B78</f>
        <v>Бермудский квадрат</v>
      </c>
      <c r="C79" s="122" t="str">
        <f>Команды!C78</f>
        <v>Ереван</v>
      </c>
      <c r="D79" s="6">
        <f t="shared" si="4"/>
        <v>11</v>
      </c>
      <c r="E79" s="47"/>
      <c r="F79" s="47" t="s">
        <v>211</v>
      </c>
      <c r="G79" s="47"/>
      <c r="H79" s="47"/>
      <c r="I79" s="47"/>
      <c r="J79" s="54"/>
      <c r="K79" s="54"/>
      <c r="L79" s="54"/>
      <c r="M79" s="54"/>
      <c r="N79" s="54" t="s">
        <v>211</v>
      </c>
      <c r="O79" s="54"/>
      <c r="P79" s="54"/>
      <c r="Q79" s="6">
        <f t="shared" si="5"/>
        <v>2</v>
      </c>
      <c r="R79" s="54" t="s">
        <v>211</v>
      </c>
      <c r="S79" s="54" t="s">
        <v>211</v>
      </c>
      <c r="T79" s="54"/>
      <c r="U79" s="54"/>
      <c r="V79" s="54" t="s">
        <v>211</v>
      </c>
      <c r="W79" s="54"/>
      <c r="X79" s="54"/>
      <c r="Y79" s="54" t="s">
        <v>211</v>
      </c>
      <c r="Z79" s="47" t="s">
        <v>211</v>
      </c>
      <c r="AA79" s="47" t="s">
        <v>211</v>
      </c>
      <c r="AB79" s="47" t="s">
        <v>211</v>
      </c>
      <c r="AC79" s="47"/>
      <c r="AD79" s="6">
        <f t="shared" si="6"/>
        <v>7</v>
      </c>
      <c r="AE79" s="47"/>
      <c r="AF79" s="47" t="s">
        <v>211</v>
      </c>
      <c r="AG79" s="47"/>
      <c r="AH79" s="47"/>
      <c r="AI79" s="47"/>
      <c r="AJ79" s="47"/>
      <c r="AK79" s="47"/>
      <c r="AL79" s="47"/>
      <c r="AM79" s="47"/>
      <c r="AN79" s="47"/>
      <c r="AO79" s="47"/>
      <c r="AP79" s="47" t="s">
        <v>211</v>
      </c>
      <c r="AQ79" s="6">
        <f t="shared" si="7"/>
        <v>2</v>
      </c>
    </row>
    <row r="80" spans="1:43" ht="16.5">
      <c r="A80" s="8">
        <v>78</v>
      </c>
      <c r="B80" s="127" t="str">
        <f>Команды!B79</f>
        <v>Фломастер</v>
      </c>
      <c r="C80" s="127" t="str">
        <f>Команды!C79</f>
        <v>Екатеринбург</v>
      </c>
      <c r="D80" s="6">
        <f t="shared" si="4"/>
        <v>27</v>
      </c>
      <c r="E80" s="47" t="s">
        <v>211</v>
      </c>
      <c r="F80" s="47" t="s">
        <v>211</v>
      </c>
      <c r="G80" s="47" t="s">
        <v>211</v>
      </c>
      <c r="H80" s="47"/>
      <c r="I80" s="47" t="s">
        <v>211</v>
      </c>
      <c r="J80" s="47"/>
      <c r="K80" s="47" t="s">
        <v>211</v>
      </c>
      <c r="L80" s="47" t="s">
        <v>211</v>
      </c>
      <c r="M80" s="47" t="s">
        <v>211</v>
      </c>
      <c r="N80" s="47" t="s">
        <v>211</v>
      </c>
      <c r="O80" s="47" t="s">
        <v>211</v>
      </c>
      <c r="P80" s="47"/>
      <c r="Q80" s="6">
        <f t="shared" si="5"/>
        <v>9</v>
      </c>
      <c r="R80" s="47" t="s">
        <v>211</v>
      </c>
      <c r="S80" s="47" t="s">
        <v>211</v>
      </c>
      <c r="T80" s="47" t="s">
        <v>211</v>
      </c>
      <c r="U80" s="47" t="s">
        <v>211</v>
      </c>
      <c r="V80" s="47" t="s">
        <v>211</v>
      </c>
      <c r="W80" s="47" t="s">
        <v>211</v>
      </c>
      <c r="X80" s="47"/>
      <c r="Y80" s="47" t="s">
        <v>211</v>
      </c>
      <c r="Z80" s="47" t="s">
        <v>211</v>
      </c>
      <c r="AA80" s="47" t="s">
        <v>211</v>
      </c>
      <c r="AB80" s="47" t="s">
        <v>211</v>
      </c>
      <c r="AC80" s="47"/>
      <c r="AD80" s="6">
        <f t="shared" si="6"/>
        <v>10</v>
      </c>
      <c r="AE80" s="47" t="s">
        <v>211</v>
      </c>
      <c r="AF80" s="47" t="s">
        <v>211</v>
      </c>
      <c r="AG80" s="47" t="s">
        <v>211</v>
      </c>
      <c r="AH80" s="47" t="s">
        <v>211</v>
      </c>
      <c r="AI80" s="47"/>
      <c r="AJ80" s="47"/>
      <c r="AK80" s="47" t="s">
        <v>211</v>
      </c>
      <c r="AL80" s="47"/>
      <c r="AM80" s="47" t="s">
        <v>211</v>
      </c>
      <c r="AN80" s="47" t="s">
        <v>211</v>
      </c>
      <c r="AO80" s="47"/>
      <c r="AP80" s="47" t="s">
        <v>211</v>
      </c>
      <c r="AQ80" s="6">
        <f t="shared" si="7"/>
        <v>8</v>
      </c>
    </row>
    <row r="81" spans="1:43" ht="16.5">
      <c r="A81" s="8">
        <v>79</v>
      </c>
      <c r="B81" s="127" t="str">
        <f>Команды!B80</f>
        <v>Полтора мизантропа</v>
      </c>
      <c r="C81" s="127" t="str">
        <f>Команды!C80</f>
        <v>Екатеринбург</v>
      </c>
      <c r="D81" s="6">
        <f t="shared" si="4"/>
        <v>21</v>
      </c>
      <c r="E81" s="47"/>
      <c r="F81" s="47" t="s">
        <v>211</v>
      </c>
      <c r="G81" s="47" t="s">
        <v>211</v>
      </c>
      <c r="H81" s="47"/>
      <c r="I81" s="47" t="s">
        <v>211</v>
      </c>
      <c r="J81" s="47"/>
      <c r="K81" s="47" t="s">
        <v>211</v>
      </c>
      <c r="L81" s="47" t="s">
        <v>211</v>
      </c>
      <c r="M81" s="47" t="s">
        <v>211</v>
      </c>
      <c r="N81" s="47"/>
      <c r="O81" s="47"/>
      <c r="P81" s="47"/>
      <c r="Q81" s="6">
        <f t="shared" si="5"/>
        <v>6</v>
      </c>
      <c r="R81" s="47" t="s">
        <v>211</v>
      </c>
      <c r="S81" s="47" t="s">
        <v>211</v>
      </c>
      <c r="T81" s="47"/>
      <c r="U81" s="47" t="s">
        <v>211</v>
      </c>
      <c r="V81" s="47" t="s">
        <v>211</v>
      </c>
      <c r="W81" s="47" t="s">
        <v>211</v>
      </c>
      <c r="X81" s="47"/>
      <c r="Y81" s="47"/>
      <c r="Z81" s="47"/>
      <c r="AA81" s="47" t="s">
        <v>211</v>
      </c>
      <c r="AB81" s="47" t="s">
        <v>211</v>
      </c>
      <c r="AC81" s="47"/>
      <c r="AD81" s="6">
        <f t="shared" si="6"/>
        <v>7</v>
      </c>
      <c r="AE81" s="47" t="s">
        <v>211</v>
      </c>
      <c r="AF81" s="47" t="s">
        <v>211</v>
      </c>
      <c r="AG81" s="47" t="s">
        <v>211</v>
      </c>
      <c r="AH81" s="47" t="s">
        <v>211</v>
      </c>
      <c r="AI81" s="47"/>
      <c r="AJ81" s="47" t="s">
        <v>211</v>
      </c>
      <c r="AK81" s="47"/>
      <c r="AL81" s="47" t="s">
        <v>211</v>
      </c>
      <c r="AM81" s="47"/>
      <c r="AN81" s="47" t="s">
        <v>211</v>
      </c>
      <c r="AO81" s="47"/>
      <c r="AP81" s="47" t="s">
        <v>211</v>
      </c>
      <c r="AQ81" s="6">
        <f t="shared" si="7"/>
        <v>8</v>
      </c>
    </row>
    <row r="82" spans="1:43" ht="16.5">
      <c r="A82" s="8">
        <v>80</v>
      </c>
      <c r="B82" s="127" t="str">
        <f>Команды!B81</f>
        <v>NoName</v>
      </c>
      <c r="C82" s="127" t="str">
        <f>Команды!C81</f>
        <v>Екатеринбург</v>
      </c>
      <c r="D82" s="6">
        <f t="shared" si="4"/>
        <v>23</v>
      </c>
      <c r="E82" s="47" t="s">
        <v>211</v>
      </c>
      <c r="F82" s="47" t="s">
        <v>211</v>
      </c>
      <c r="G82" s="47" t="s">
        <v>211</v>
      </c>
      <c r="H82" s="47"/>
      <c r="I82" s="47" t="s">
        <v>211</v>
      </c>
      <c r="J82" s="47"/>
      <c r="K82" s="47"/>
      <c r="L82" s="47"/>
      <c r="M82" s="47" t="s">
        <v>211</v>
      </c>
      <c r="N82" s="47" t="s">
        <v>211</v>
      </c>
      <c r="O82" s="47" t="s">
        <v>211</v>
      </c>
      <c r="P82" s="47"/>
      <c r="Q82" s="18">
        <f t="shared" si="5"/>
        <v>7</v>
      </c>
      <c r="R82" s="47" t="s">
        <v>211</v>
      </c>
      <c r="S82" s="47" t="s">
        <v>211</v>
      </c>
      <c r="T82" s="47" t="s">
        <v>211</v>
      </c>
      <c r="U82" s="47" t="s">
        <v>211</v>
      </c>
      <c r="V82" s="47" t="s">
        <v>211</v>
      </c>
      <c r="W82" s="47" t="s">
        <v>211</v>
      </c>
      <c r="X82" s="47"/>
      <c r="Y82" s="47"/>
      <c r="Z82" s="47" t="s">
        <v>211</v>
      </c>
      <c r="AA82" s="47"/>
      <c r="AB82" s="47" t="s">
        <v>211</v>
      </c>
      <c r="AC82" s="47" t="s">
        <v>211</v>
      </c>
      <c r="AD82" s="18">
        <f t="shared" si="6"/>
        <v>9</v>
      </c>
      <c r="AE82" s="47" t="s">
        <v>211</v>
      </c>
      <c r="AF82" s="47" t="s">
        <v>211</v>
      </c>
      <c r="AG82" s="47" t="s">
        <v>211</v>
      </c>
      <c r="AH82" s="47" t="s">
        <v>211</v>
      </c>
      <c r="AI82" s="47"/>
      <c r="AJ82" s="47"/>
      <c r="AK82" s="47"/>
      <c r="AL82" s="47" t="s">
        <v>211</v>
      </c>
      <c r="AM82" s="47"/>
      <c r="AN82" s="47" t="s">
        <v>211</v>
      </c>
      <c r="AO82" s="47"/>
      <c r="AP82" s="47" t="s">
        <v>211</v>
      </c>
      <c r="AQ82" s="6">
        <f t="shared" si="7"/>
        <v>7</v>
      </c>
    </row>
    <row r="83" spans="1:43" ht="16.5">
      <c r="A83" s="8">
        <v>81</v>
      </c>
      <c r="B83" s="127" t="str">
        <f>Команды!B82</f>
        <v>Знатоки</v>
      </c>
      <c r="C83" s="127" t="str">
        <f>Команды!C82</f>
        <v>Екатеринбург</v>
      </c>
      <c r="D83" s="6">
        <f t="shared" si="4"/>
        <v>21</v>
      </c>
      <c r="E83" s="47" t="s">
        <v>211</v>
      </c>
      <c r="F83" s="47" t="s">
        <v>211</v>
      </c>
      <c r="G83" s="47" t="s">
        <v>211</v>
      </c>
      <c r="H83" s="47" t="s">
        <v>211</v>
      </c>
      <c r="I83" s="47"/>
      <c r="J83" s="47"/>
      <c r="K83" s="47" t="s">
        <v>211</v>
      </c>
      <c r="L83" s="47"/>
      <c r="M83" s="47" t="s">
        <v>211</v>
      </c>
      <c r="N83" s="47"/>
      <c r="O83" s="47" t="s">
        <v>211</v>
      </c>
      <c r="P83" s="47"/>
      <c r="Q83" s="6">
        <f t="shared" si="5"/>
        <v>7</v>
      </c>
      <c r="R83" s="47" t="s">
        <v>211</v>
      </c>
      <c r="S83" s="47" t="s">
        <v>211</v>
      </c>
      <c r="T83" s="47"/>
      <c r="U83" s="47" t="s">
        <v>211</v>
      </c>
      <c r="V83" s="47" t="s">
        <v>211</v>
      </c>
      <c r="W83" s="47" t="s">
        <v>211</v>
      </c>
      <c r="X83" s="47"/>
      <c r="Y83" s="47"/>
      <c r="Z83" s="47" t="s">
        <v>211</v>
      </c>
      <c r="AA83" s="47" t="s">
        <v>211</v>
      </c>
      <c r="AB83" s="47" t="s">
        <v>211</v>
      </c>
      <c r="AC83" s="47"/>
      <c r="AD83" s="6">
        <f t="shared" si="6"/>
        <v>8</v>
      </c>
      <c r="AE83" s="47" t="s">
        <v>211</v>
      </c>
      <c r="AF83" s="47" t="s">
        <v>211</v>
      </c>
      <c r="AG83" s="47" t="s">
        <v>211</v>
      </c>
      <c r="AH83" s="47"/>
      <c r="AI83" s="47"/>
      <c r="AJ83" s="47" t="s">
        <v>211</v>
      </c>
      <c r="AK83" s="47"/>
      <c r="AL83" s="47"/>
      <c r="AM83" s="47"/>
      <c r="AN83" s="47" t="s">
        <v>211</v>
      </c>
      <c r="AO83" s="47"/>
      <c r="AP83" s="47" t="s">
        <v>211</v>
      </c>
      <c r="AQ83" s="6">
        <f t="shared" si="7"/>
        <v>6</v>
      </c>
    </row>
    <row r="84" spans="1:43" ht="16.5">
      <c r="A84" s="8">
        <v>82</v>
      </c>
      <c r="B84" s="127" t="str">
        <f>Команды!B83</f>
        <v>Гангнам стайл</v>
      </c>
      <c r="C84" s="127" t="str">
        <f>Команды!C83</f>
        <v>Екатеринбург</v>
      </c>
      <c r="D84" s="6">
        <f t="shared" si="4"/>
        <v>20</v>
      </c>
      <c r="E84" s="47" t="s">
        <v>211</v>
      </c>
      <c r="F84" s="47" t="s">
        <v>211</v>
      </c>
      <c r="G84" s="47" t="s">
        <v>211</v>
      </c>
      <c r="H84" s="47" t="s">
        <v>211</v>
      </c>
      <c r="I84" s="47"/>
      <c r="J84" s="47"/>
      <c r="K84" s="47"/>
      <c r="L84" s="47"/>
      <c r="M84" s="47" t="s">
        <v>211</v>
      </c>
      <c r="N84" s="47"/>
      <c r="O84" s="47"/>
      <c r="P84" s="47"/>
      <c r="Q84" s="6">
        <f t="shared" si="5"/>
        <v>5</v>
      </c>
      <c r="R84" s="47" t="s">
        <v>211</v>
      </c>
      <c r="S84" s="47"/>
      <c r="T84" s="47"/>
      <c r="U84" s="47" t="s">
        <v>211</v>
      </c>
      <c r="V84" s="47" t="s">
        <v>211</v>
      </c>
      <c r="W84" s="47" t="s">
        <v>211</v>
      </c>
      <c r="X84" s="47"/>
      <c r="Y84" s="47"/>
      <c r="Z84" s="47"/>
      <c r="AA84" s="47" t="s">
        <v>211</v>
      </c>
      <c r="AB84" s="47" t="s">
        <v>211</v>
      </c>
      <c r="AC84" s="47"/>
      <c r="AD84" s="6">
        <f t="shared" si="6"/>
        <v>6</v>
      </c>
      <c r="AE84" s="47" t="s">
        <v>211</v>
      </c>
      <c r="AF84" s="47" t="s">
        <v>211</v>
      </c>
      <c r="AG84" s="47"/>
      <c r="AH84" s="47" t="s">
        <v>211</v>
      </c>
      <c r="AI84" s="47" t="s">
        <v>211</v>
      </c>
      <c r="AJ84" s="47"/>
      <c r="AK84" s="47" t="s">
        <v>211</v>
      </c>
      <c r="AL84" s="47" t="s">
        <v>211</v>
      </c>
      <c r="AM84" s="47" t="s">
        <v>211</v>
      </c>
      <c r="AN84" s="47" t="s">
        <v>211</v>
      </c>
      <c r="AO84" s="47"/>
      <c r="AP84" s="47" t="s">
        <v>211</v>
      </c>
      <c r="AQ84" s="6">
        <f t="shared" si="7"/>
        <v>9</v>
      </c>
    </row>
    <row r="85" spans="1:43" ht="16.5">
      <c r="A85" s="8">
        <v>83</v>
      </c>
      <c r="B85" s="127" t="str">
        <f>Команды!B84</f>
        <v>Малина</v>
      </c>
      <c r="C85" s="127" t="str">
        <f>Команды!C84</f>
        <v>Екатеринбург</v>
      </c>
      <c r="D85" s="6">
        <f t="shared" si="4"/>
        <v>15</v>
      </c>
      <c r="E85" s="47" t="s">
        <v>211</v>
      </c>
      <c r="F85" s="47" t="s">
        <v>211</v>
      </c>
      <c r="G85" s="47" t="s">
        <v>211</v>
      </c>
      <c r="H85" s="47"/>
      <c r="I85" s="47"/>
      <c r="J85" s="47"/>
      <c r="K85" s="47"/>
      <c r="L85" s="47"/>
      <c r="M85" s="47" t="s">
        <v>211</v>
      </c>
      <c r="N85" s="47"/>
      <c r="O85" s="47"/>
      <c r="P85" s="47"/>
      <c r="Q85" s="6">
        <f t="shared" si="5"/>
        <v>4</v>
      </c>
      <c r="R85" s="47" t="s">
        <v>211</v>
      </c>
      <c r="S85" s="47" t="s">
        <v>211</v>
      </c>
      <c r="T85" s="47"/>
      <c r="U85" s="47"/>
      <c r="V85" s="47"/>
      <c r="W85" s="47"/>
      <c r="X85" s="47"/>
      <c r="Y85" s="47"/>
      <c r="Z85" s="47" t="s">
        <v>211</v>
      </c>
      <c r="AA85" s="47" t="s">
        <v>211</v>
      </c>
      <c r="AB85" s="47" t="s">
        <v>211</v>
      </c>
      <c r="AC85" s="47" t="s">
        <v>211</v>
      </c>
      <c r="AD85" s="6">
        <f t="shared" si="6"/>
        <v>6</v>
      </c>
      <c r="AE85" s="47"/>
      <c r="AF85" s="47" t="s">
        <v>211</v>
      </c>
      <c r="AG85" s="47" t="s">
        <v>211</v>
      </c>
      <c r="AH85" s="47"/>
      <c r="AI85" s="47"/>
      <c r="AJ85" s="47"/>
      <c r="AK85" s="47"/>
      <c r="AL85" s="47" t="s">
        <v>211</v>
      </c>
      <c r="AM85" s="47" t="s">
        <v>211</v>
      </c>
      <c r="AN85" s="47" t="s">
        <v>211</v>
      </c>
      <c r="AO85" s="47"/>
      <c r="AP85" s="47"/>
      <c r="AQ85" s="6">
        <f t="shared" si="7"/>
        <v>5</v>
      </c>
    </row>
    <row r="86" spans="1:43" ht="16.5">
      <c r="A86" s="8">
        <v>84</v>
      </c>
      <c r="B86" s="127" t="str">
        <f>Команды!B85</f>
        <v>Бузиновые шпуньки</v>
      </c>
      <c r="C86" s="127" t="str">
        <f>Команды!C85</f>
        <v>Екатеринбург</v>
      </c>
      <c r="D86" s="6">
        <f t="shared" si="4"/>
        <v>6</v>
      </c>
      <c r="E86" s="47"/>
      <c r="F86" s="47" t="s">
        <v>211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6">
        <f t="shared" si="5"/>
        <v>1</v>
      </c>
      <c r="R86" s="47"/>
      <c r="S86" s="47" t="s">
        <v>211</v>
      </c>
      <c r="T86" s="47"/>
      <c r="U86" s="47" t="s">
        <v>211</v>
      </c>
      <c r="V86" s="47"/>
      <c r="W86" s="47"/>
      <c r="X86" s="47"/>
      <c r="Y86" s="47"/>
      <c r="Z86" s="47"/>
      <c r="AA86" s="47"/>
      <c r="AB86" s="47" t="s">
        <v>211</v>
      </c>
      <c r="AC86" s="47"/>
      <c r="AD86" s="6">
        <f t="shared" si="6"/>
        <v>3</v>
      </c>
      <c r="AE86" s="47"/>
      <c r="AF86" s="47" t="s">
        <v>211</v>
      </c>
      <c r="AG86" s="47" t="s">
        <v>211</v>
      </c>
      <c r="AH86" s="47"/>
      <c r="AI86" s="47"/>
      <c r="AJ86" s="47"/>
      <c r="AK86" s="47"/>
      <c r="AL86" s="47"/>
      <c r="AM86" s="47"/>
      <c r="AN86" s="47"/>
      <c r="AO86" s="47"/>
      <c r="AP86" s="47"/>
      <c r="AQ86" s="6">
        <f t="shared" si="7"/>
        <v>2</v>
      </c>
    </row>
    <row r="87" spans="1:43" ht="16.5">
      <c r="A87" s="8">
        <v>85</v>
      </c>
      <c r="B87" s="127" t="str">
        <f>Команды!B86</f>
        <v>НИИ 116</v>
      </c>
      <c r="C87" s="127" t="str">
        <f>Команды!C86</f>
        <v>Екатеринбург</v>
      </c>
      <c r="D87" s="6">
        <f t="shared" si="4"/>
        <v>12</v>
      </c>
      <c r="E87" s="47"/>
      <c r="F87" s="47" t="s">
        <v>211</v>
      </c>
      <c r="G87" s="47" t="s">
        <v>211</v>
      </c>
      <c r="H87" s="47" t="s">
        <v>211</v>
      </c>
      <c r="I87" s="47"/>
      <c r="J87" s="47"/>
      <c r="K87" s="47"/>
      <c r="L87" s="47"/>
      <c r="M87" s="47"/>
      <c r="N87" s="47"/>
      <c r="O87" s="47" t="s">
        <v>211</v>
      </c>
      <c r="P87" s="47"/>
      <c r="Q87" s="6">
        <f t="shared" si="5"/>
        <v>4</v>
      </c>
      <c r="R87" s="47" t="s">
        <v>211</v>
      </c>
      <c r="S87" s="47"/>
      <c r="T87" s="47"/>
      <c r="U87" s="47" t="s">
        <v>211</v>
      </c>
      <c r="V87" s="47" t="s">
        <v>211</v>
      </c>
      <c r="W87" s="47"/>
      <c r="X87" s="47"/>
      <c r="Y87" s="47"/>
      <c r="Z87" s="47"/>
      <c r="AA87" s="47"/>
      <c r="AB87" s="47" t="s">
        <v>211</v>
      </c>
      <c r="AC87" s="47"/>
      <c r="AD87" s="6">
        <f t="shared" si="6"/>
        <v>4</v>
      </c>
      <c r="AE87" s="47"/>
      <c r="AF87" s="47" t="s">
        <v>211</v>
      </c>
      <c r="AG87" s="47"/>
      <c r="AH87" s="47" t="s">
        <v>211</v>
      </c>
      <c r="AI87" s="47"/>
      <c r="AJ87" s="47"/>
      <c r="AK87" s="47"/>
      <c r="AL87" s="47"/>
      <c r="AM87" s="47"/>
      <c r="AN87" s="47" t="s">
        <v>211</v>
      </c>
      <c r="AO87" s="47"/>
      <c r="AP87" s="47" t="s">
        <v>211</v>
      </c>
      <c r="AQ87" s="6">
        <f t="shared" si="7"/>
        <v>4</v>
      </c>
    </row>
    <row r="88" spans="1:43" ht="16.5">
      <c r="A88" s="8">
        <v>86</v>
      </c>
      <c r="B88" s="127" t="str">
        <f>Команды!B87</f>
        <v>Зазеркальная логика</v>
      </c>
      <c r="C88" s="127" t="str">
        <f>Команды!C87</f>
        <v>Екатеринбург</v>
      </c>
      <c r="D88" s="6">
        <f t="shared" si="4"/>
        <v>19</v>
      </c>
      <c r="E88" s="47" t="s">
        <v>211</v>
      </c>
      <c r="F88" s="47" t="s">
        <v>211</v>
      </c>
      <c r="G88" s="47" t="s">
        <v>211</v>
      </c>
      <c r="H88" s="47"/>
      <c r="I88" s="47" t="s">
        <v>211</v>
      </c>
      <c r="J88" s="47"/>
      <c r="K88" s="47"/>
      <c r="L88" s="47"/>
      <c r="M88" s="47" t="s">
        <v>211</v>
      </c>
      <c r="N88" s="47"/>
      <c r="O88" s="47"/>
      <c r="P88" s="47"/>
      <c r="Q88" s="6">
        <f t="shared" si="5"/>
        <v>5</v>
      </c>
      <c r="R88" s="47"/>
      <c r="S88" s="47" t="s">
        <v>211</v>
      </c>
      <c r="T88" s="47"/>
      <c r="U88" s="47" t="s">
        <v>211</v>
      </c>
      <c r="V88" s="47" t="s">
        <v>211</v>
      </c>
      <c r="W88" s="47" t="s">
        <v>211</v>
      </c>
      <c r="X88" s="47" t="s">
        <v>211</v>
      </c>
      <c r="Y88" s="47"/>
      <c r="Z88" s="47" t="s">
        <v>211</v>
      </c>
      <c r="AA88" s="47" t="s">
        <v>211</v>
      </c>
      <c r="AB88" s="47" t="s">
        <v>211</v>
      </c>
      <c r="AC88" s="47"/>
      <c r="AD88" s="6">
        <f t="shared" si="6"/>
        <v>8</v>
      </c>
      <c r="AE88" s="47" t="s">
        <v>211</v>
      </c>
      <c r="AF88" s="47" t="s">
        <v>211</v>
      </c>
      <c r="AG88" s="47" t="s">
        <v>211</v>
      </c>
      <c r="AH88" s="47"/>
      <c r="AI88" s="47"/>
      <c r="AJ88" s="47"/>
      <c r="AK88" s="47"/>
      <c r="AL88" s="47" t="s">
        <v>211</v>
      </c>
      <c r="AM88" s="47"/>
      <c r="AN88" s="47" t="s">
        <v>211</v>
      </c>
      <c r="AO88" s="47"/>
      <c r="AP88" s="47" t="s">
        <v>211</v>
      </c>
      <c r="AQ88" s="6">
        <f t="shared" si="7"/>
        <v>6</v>
      </c>
    </row>
    <row r="89" spans="1:43" ht="16.5">
      <c r="A89" s="8">
        <v>87</v>
      </c>
      <c r="B89" s="162" t="str">
        <f>Команды!B88</f>
        <v>Сириус</v>
      </c>
      <c r="C89" s="162" t="str">
        <f>Команды!C88</f>
        <v>Чернушка</v>
      </c>
      <c r="D89" s="6">
        <f t="shared" si="4"/>
        <v>21</v>
      </c>
      <c r="E89" s="56"/>
      <c r="F89" s="56" t="s">
        <v>211</v>
      </c>
      <c r="G89" s="56" t="s">
        <v>211</v>
      </c>
      <c r="H89" s="56"/>
      <c r="I89" s="56"/>
      <c r="J89" s="56"/>
      <c r="K89" s="56" t="s">
        <v>211</v>
      </c>
      <c r="L89" s="56"/>
      <c r="M89" s="56"/>
      <c r="N89" s="56" t="s">
        <v>211</v>
      </c>
      <c r="O89" s="56" t="s">
        <v>211</v>
      </c>
      <c r="P89" s="56"/>
      <c r="Q89" s="6">
        <f t="shared" si="5"/>
        <v>5</v>
      </c>
      <c r="R89" s="56" t="s">
        <v>211</v>
      </c>
      <c r="S89" s="56" t="s">
        <v>211</v>
      </c>
      <c r="T89" s="56"/>
      <c r="U89" s="56"/>
      <c r="V89" s="56"/>
      <c r="W89" s="56" t="s">
        <v>211</v>
      </c>
      <c r="X89" s="56"/>
      <c r="Y89" s="56"/>
      <c r="Z89" s="56" t="s">
        <v>211</v>
      </c>
      <c r="AA89" s="56" t="s">
        <v>211</v>
      </c>
      <c r="AB89" s="56" t="s">
        <v>211</v>
      </c>
      <c r="AC89" s="56" t="s">
        <v>211</v>
      </c>
      <c r="AD89" s="6">
        <f t="shared" si="6"/>
        <v>7</v>
      </c>
      <c r="AE89" s="56" t="s">
        <v>211</v>
      </c>
      <c r="AF89" s="56" t="s">
        <v>211</v>
      </c>
      <c r="AG89" s="56" t="s">
        <v>211</v>
      </c>
      <c r="AH89" s="56"/>
      <c r="AI89" s="56" t="s">
        <v>211</v>
      </c>
      <c r="AJ89" s="56" t="s">
        <v>211</v>
      </c>
      <c r="AK89" s="56" t="s">
        <v>211</v>
      </c>
      <c r="AL89" s="56" t="s">
        <v>211</v>
      </c>
      <c r="AM89" s="56"/>
      <c r="AN89" s="56" t="s">
        <v>211</v>
      </c>
      <c r="AO89" s="56"/>
      <c r="AP89" s="56" t="s">
        <v>211</v>
      </c>
      <c r="AQ89" s="6">
        <f t="shared" si="7"/>
        <v>9</v>
      </c>
    </row>
    <row r="90" spans="1:43" ht="16.5">
      <c r="A90" s="8">
        <v>88</v>
      </c>
      <c r="B90" s="162" t="str">
        <f>Команды!B89</f>
        <v>Ника</v>
      </c>
      <c r="C90" s="162" t="str">
        <f>Команды!C89</f>
        <v>Чернушка</v>
      </c>
      <c r="D90" s="6">
        <f t="shared" si="4"/>
        <v>17</v>
      </c>
      <c r="E90" s="56"/>
      <c r="F90" s="56" t="s">
        <v>211</v>
      </c>
      <c r="G90" s="56"/>
      <c r="H90" s="56" t="s">
        <v>211</v>
      </c>
      <c r="I90" s="56"/>
      <c r="J90" s="56" t="s">
        <v>211</v>
      </c>
      <c r="K90" s="56" t="s">
        <v>211</v>
      </c>
      <c r="L90" s="56"/>
      <c r="M90" s="56" t="s">
        <v>211</v>
      </c>
      <c r="N90" s="56"/>
      <c r="O90" s="56"/>
      <c r="P90" s="56"/>
      <c r="Q90" s="6">
        <f t="shared" si="5"/>
        <v>5</v>
      </c>
      <c r="R90" s="56" t="s">
        <v>211</v>
      </c>
      <c r="S90" s="56"/>
      <c r="T90" s="56"/>
      <c r="U90" s="56" t="s">
        <v>211</v>
      </c>
      <c r="V90" s="56"/>
      <c r="W90" s="56" t="s">
        <v>211</v>
      </c>
      <c r="X90" s="56"/>
      <c r="Y90" s="56"/>
      <c r="Z90" s="56" t="s">
        <v>211</v>
      </c>
      <c r="AA90" s="56" t="s">
        <v>211</v>
      </c>
      <c r="AB90" s="56"/>
      <c r="AC90" s="56" t="s">
        <v>211</v>
      </c>
      <c r="AD90" s="6">
        <f t="shared" si="6"/>
        <v>6</v>
      </c>
      <c r="AE90" s="56"/>
      <c r="AF90" s="56" t="s">
        <v>211</v>
      </c>
      <c r="AG90" s="56"/>
      <c r="AH90" s="56"/>
      <c r="AI90" s="56"/>
      <c r="AJ90" s="56" t="s">
        <v>211</v>
      </c>
      <c r="AK90" s="56" t="s">
        <v>211</v>
      </c>
      <c r="AL90" s="56" t="s">
        <v>211</v>
      </c>
      <c r="AM90" s="56"/>
      <c r="AN90" s="56" t="s">
        <v>211</v>
      </c>
      <c r="AO90" s="56"/>
      <c r="AP90" s="56" t="s">
        <v>211</v>
      </c>
      <c r="AQ90" s="6">
        <f t="shared" si="7"/>
        <v>6</v>
      </c>
    </row>
    <row r="91" spans="1:43" ht="16.5">
      <c r="A91" s="8">
        <v>89</v>
      </c>
      <c r="B91" s="162" t="str">
        <f>Команды!B90</f>
        <v>Бом-Бом</v>
      </c>
      <c r="C91" s="162" t="str">
        <f>Команды!C90</f>
        <v>Чернушка</v>
      </c>
      <c r="D91" s="6">
        <f t="shared" si="4"/>
        <v>8</v>
      </c>
      <c r="E91" s="56"/>
      <c r="F91" s="56" t="s">
        <v>211</v>
      </c>
      <c r="G91" s="56"/>
      <c r="H91" s="56"/>
      <c r="I91" s="56"/>
      <c r="J91" s="56"/>
      <c r="K91" s="56" t="s">
        <v>211</v>
      </c>
      <c r="L91" s="56"/>
      <c r="M91" s="56"/>
      <c r="N91" s="56" t="s">
        <v>211</v>
      </c>
      <c r="O91" s="56"/>
      <c r="P91" s="56"/>
      <c r="Q91" s="6">
        <f t="shared" si="5"/>
        <v>3</v>
      </c>
      <c r="R91" s="56"/>
      <c r="S91" s="56" t="s">
        <v>211</v>
      </c>
      <c r="T91" s="56"/>
      <c r="U91" s="56"/>
      <c r="V91" s="56"/>
      <c r="W91" s="56" t="s">
        <v>211</v>
      </c>
      <c r="X91" s="56" t="s">
        <v>211</v>
      </c>
      <c r="Y91" s="56"/>
      <c r="Z91" s="56"/>
      <c r="AA91" s="56" t="s">
        <v>211</v>
      </c>
      <c r="AB91" s="56"/>
      <c r="AC91" s="56"/>
      <c r="AD91" s="6">
        <f t="shared" si="6"/>
        <v>4</v>
      </c>
      <c r="AE91" s="56"/>
      <c r="AF91" s="56"/>
      <c r="AG91" s="56"/>
      <c r="AH91" s="56"/>
      <c r="AI91" s="56"/>
      <c r="AJ91" s="56"/>
      <c r="AK91" s="56"/>
      <c r="AL91" s="56"/>
      <c r="AM91" s="56"/>
      <c r="AN91" s="56" t="s">
        <v>211</v>
      </c>
      <c r="AO91" s="56"/>
      <c r="AP91" s="56"/>
      <c r="AQ91" s="6">
        <f t="shared" si="7"/>
        <v>1</v>
      </c>
    </row>
    <row r="92" spans="1:43" ht="16.5">
      <c r="A92" s="8">
        <v>90</v>
      </c>
      <c r="B92" s="162" t="str">
        <f>Команды!B91</f>
        <v>Zoom-Zoom</v>
      </c>
      <c r="C92" s="162" t="str">
        <f>Команды!C91</f>
        <v>Чернушка</v>
      </c>
      <c r="D92" s="6">
        <f t="shared" si="4"/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6">
        <f t="shared" si="5"/>
        <v>0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6">
        <f t="shared" si="6"/>
        <v>0</v>
      </c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6">
        <f t="shared" si="7"/>
        <v>0</v>
      </c>
    </row>
    <row r="93" spans="1:45" ht="16.5">
      <c r="A93" s="8">
        <v>91</v>
      </c>
      <c r="B93" s="162" t="str">
        <f>Команды!B92</f>
        <v>Brainstorm</v>
      </c>
      <c r="C93" s="162" t="str">
        <f>Команды!C92</f>
        <v>Чернушка</v>
      </c>
      <c r="D93" s="6">
        <f t="shared" si="4"/>
        <v>10</v>
      </c>
      <c r="E93" s="56"/>
      <c r="F93" s="56" t="s">
        <v>211</v>
      </c>
      <c r="G93" s="56"/>
      <c r="H93" s="56"/>
      <c r="I93" s="56"/>
      <c r="J93" s="56" t="s">
        <v>211</v>
      </c>
      <c r="K93" s="56"/>
      <c r="L93" s="56"/>
      <c r="M93" s="56"/>
      <c r="N93" s="56"/>
      <c r="O93" s="56"/>
      <c r="P93" s="56"/>
      <c r="Q93" s="6">
        <f t="shared" si="5"/>
        <v>2</v>
      </c>
      <c r="R93" s="56" t="s">
        <v>211</v>
      </c>
      <c r="S93" s="56"/>
      <c r="T93" s="56"/>
      <c r="U93" s="56"/>
      <c r="V93" s="56"/>
      <c r="W93" s="56" t="s">
        <v>211</v>
      </c>
      <c r="X93" s="56"/>
      <c r="Y93" s="56"/>
      <c r="Z93" s="56" t="s">
        <v>211</v>
      </c>
      <c r="AA93" s="56" t="s">
        <v>211</v>
      </c>
      <c r="AB93" s="56"/>
      <c r="AC93" s="56" t="s">
        <v>211</v>
      </c>
      <c r="AD93" s="6">
        <f t="shared" si="6"/>
        <v>5</v>
      </c>
      <c r="AE93" s="56" t="s">
        <v>211</v>
      </c>
      <c r="AF93" s="56" t="s">
        <v>211</v>
      </c>
      <c r="AG93" s="56"/>
      <c r="AH93" s="56"/>
      <c r="AI93" s="56"/>
      <c r="AJ93" s="56"/>
      <c r="AK93" s="56"/>
      <c r="AL93" s="56"/>
      <c r="AM93" s="56"/>
      <c r="AN93" s="56" t="s">
        <v>211</v>
      </c>
      <c r="AO93" s="56"/>
      <c r="AP93" s="56"/>
      <c r="AQ93" s="6">
        <f t="shared" si="7"/>
        <v>3</v>
      </c>
      <c r="AS93" s="39" t="s">
        <v>174</v>
      </c>
    </row>
    <row r="94" spans="1:45" ht="16.5">
      <c r="A94" s="8">
        <v>92</v>
      </c>
      <c r="B94" s="162" t="str">
        <f>Команды!B93</f>
        <v>Стальная Империя</v>
      </c>
      <c r="C94" s="162" t="str">
        <f>Команды!C93</f>
        <v>Чернушка</v>
      </c>
      <c r="D94" s="6">
        <f t="shared" si="4"/>
        <v>6</v>
      </c>
      <c r="E94" s="56"/>
      <c r="F94" s="56" t="s">
        <v>211</v>
      </c>
      <c r="G94" s="56"/>
      <c r="H94" s="56"/>
      <c r="I94" s="56"/>
      <c r="J94" s="56"/>
      <c r="K94" s="56" t="s">
        <v>211</v>
      </c>
      <c r="L94" s="56"/>
      <c r="M94" s="56"/>
      <c r="N94" s="56"/>
      <c r="O94" s="56"/>
      <c r="P94" s="56"/>
      <c r="Q94" s="6">
        <f t="shared" si="5"/>
        <v>2</v>
      </c>
      <c r="R94" s="56"/>
      <c r="S94" s="56"/>
      <c r="T94" s="56"/>
      <c r="U94" s="56"/>
      <c r="V94" s="56"/>
      <c r="W94" s="56" t="s">
        <v>211</v>
      </c>
      <c r="X94" s="56"/>
      <c r="Y94" s="56"/>
      <c r="Z94" s="56"/>
      <c r="AA94" s="56" t="s">
        <v>211</v>
      </c>
      <c r="AB94" s="56"/>
      <c r="AC94" s="56"/>
      <c r="AD94" s="6">
        <f t="shared" si="6"/>
        <v>2</v>
      </c>
      <c r="AE94" s="56"/>
      <c r="AF94" s="56"/>
      <c r="AG94" s="56"/>
      <c r="AH94" s="56"/>
      <c r="AI94" s="56"/>
      <c r="AJ94" s="56"/>
      <c r="AK94" s="56"/>
      <c r="AL94" s="56"/>
      <c r="AM94" s="56"/>
      <c r="AN94" s="56" t="s">
        <v>211</v>
      </c>
      <c r="AO94" s="56"/>
      <c r="AP94" s="56" t="s">
        <v>211</v>
      </c>
      <c r="AQ94" s="6">
        <f t="shared" si="7"/>
        <v>2</v>
      </c>
      <c r="AS94" s="41">
        <f>(AA96+AN96+R96+F96+AB96+AF96)/6-(Y96+P96+AI96+AO96+T96+I96)/6</f>
        <v>67.3913043478261</v>
      </c>
    </row>
    <row r="95" spans="1:53" ht="16.5">
      <c r="A95" s="19"/>
      <c r="B95" s="20"/>
      <c r="C95" s="20"/>
      <c r="Q95" s="50">
        <f>SUM(E96:P96)/12</f>
        <v>30.61594202898551</v>
      </c>
      <c r="AD95" s="50">
        <f>SUM(R96:AC96)/12</f>
        <v>48.822463768115945</v>
      </c>
      <c r="AQ95" s="50">
        <f>SUM(AE96:AP96)/12</f>
        <v>39.492753623188406</v>
      </c>
      <c r="AR95" s="39" t="s">
        <v>20</v>
      </c>
      <c r="AS95" s="39" t="s">
        <v>21</v>
      </c>
      <c r="AT95" s="39" t="s">
        <v>27</v>
      </c>
      <c r="AU95" s="39" t="s">
        <v>28</v>
      </c>
      <c r="AV95" s="40" t="s">
        <v>31</v>
      </c>
      <c r="AW95" s="130" t="s">
        <v>29</v>
      </c>
      <c r="AX95" s="131"/>
      <c r="AY95" s="132"/>
      <c r="AZ95" s="131"/>
      <c r="BA95" s="133"/>
    </row>
    <row r="96" spans="2:53" s="2" customFormat="1" ht="14.25">
      <c r="B96" s="1"/>
      <c r="C96" s="2" t="s">
        <v>9</v>
      </c>
      <c r="E96" s="48">
        <f>COUNTIF(E3:E94,"+")/Команды!$A93*100</f>
        <v>32.608695652173914</v>
      </c>
      <c r="F96" s="48">
        <f>COUNTIF(F3:F94,"+")/Команды!$A93*100</f>
        <v>79.34782608695652</v>
      </c>
      <c r="G96" s="48">
        <f>COUNTIF(G3:G94,"+")/Команды!$A93*100</f>
        <v>38.04347826086957</v>
      </c>
      <c r="H96" s="48">
        <f>COUNTIF(H3:H94,"+")/Команды!$A93*100</f>
        <v>23.91304347826087</v>
      </c>
      <c r="I96" s="123">
        <f>COUNTIF(I3:I94,"+")/Команды!$A93*100</f>
        <v>14.130434782608695</v>
      </c>
      <c r="J96" s="48">
        <f>COUNTIF(J3:J94,"+")/Команды!$A93*100</f>
        <v>20.652173913043477</v>
      </c>
      <c r="K96" s="48">
        <f>COUNTIF(K3:K94,"+")/Команды!$A93*100</f>
        <v>36.95652173913043</v>
      </c>
      <c r="L96" s="123">
        <f>COUNTIF(L3:L94,"+")/Команды!$A93*100</f>
        <v>14.130434782608695</v>
      </c>
      <c r="M96" s="48">
        <f>COUNTIF(M3:M94,"+")/Команды!$A93*100</f>
        <v>34.78260869565217</v>
      </c>
      <c r="N96" s="48">
        <f>COUNTIF(N3:N94,"+")/Команды!$A93*100</f>
        <v>35.869565217391305</v>
      </c>
      <c r="O96" s="48">
        <f>COUNTIF(O3:O94,"+")/Команды!$A93*100</f>
        <v>29.347826086956523</v>
      </c>
      <c r="P96" s="123">
        <f>COUNTIF(P3:P94,"+")/Команды!$A93*100</f>
        <v>7.608695652173914</v>
      </c>
      <c r="Q96" s="48"/>
      <c r="R96" s="48">
        <f>COUNTIF(R3:R94,"+")/Команды!$A93*100</f>
        <v>78.26086956521739</v>
      </c>
      <c r="S96" s="48">
        <f>COUNTIF(S3:S94,"+")/Команды!$A93*100</f>
        <v>46.73913043478261</v>
      </c>
      <c r="T96" s="123">
        <f>COUNTIF(T3:T94,"+")/Команды!$A93*100</f>
        <v>11.956521739130435</v>
      </c>
      <c r="U96" s="48">
        <f>COUNTIF(U3:U94,"+")/Команды!$A93*100</f>
        <v>63.04347826086957</v>
      </c>
      <c r="V96" s="48">
        <f>COUNTIF(V3:V94,"+")/Команды!$A93*100</f>
        <v>35.869565217391305</v>
      </c>
      <c r="W96" s="48">
        <f>COUNTIF(W3:W94,"+")/Команды!$A93*100</f>
        <v>67.3913043478261</v>
      </c>
      <c r="X96" s="48">
        <f>COUNTIF(X3:X94,"+")/Команды!$A93*100</f>
        <v>19.565217391304348</v>
      </c>
      <c r="Y96" s="123">
        <f>COUNTIF(Y3:Y94,"+")/Команды!$A93*100</f>
        <v>8.695652173913043</v>
      </c>
      <c r="Z96" s="48">
        <f>COUNTIF(Z3:Z94,"+")/Команды!$A93*100</f>
        <v>56.52173913043478</v>
      </c>
      <c r="AA96" s="125">
        <f>COUNTIF(AA3:AA94,"+")/Команды!$A93*100</f>
        <v>85.86956521739131</v>
      </c>
      <c r="AB96" s="48">
        <f>COUNTIF(AB3:AB94,"+")/Команды!$A93*100</f>
        <v>70.65217391304348</v>
      </c>
      <c r="AC96" s="48">
        <f>COUNTIF(AC3:AC94,"+")/Команды!$A93*100</f>
        <v>41.30434782608695</v>
      </c>
      <c r="AD96" s="48"/>
      <c r="AE96" s="48">
        <f>COUNTIF(AE3:AE94,"+")/Команды!$A93*100</f>
        <v>52.17391304347826</v>
      </c>
      <c r="AF96" s="48">
        <f>COUNTIF(AF3:AF94,"+")/Команды!$A93*100</f>
        <v>68.47826086956522</v>
      </c>
      <c r="AG96" s="48">
        <f>COUNTIF(AG3:AG94,"+")/Команды!$A93*100</f>
        <v>35.869565217391305</v>
      </c>
      <c r="AH96" s="48">
        <f>COUNTIF(AH3:AH94,"+")/Команды!$A93*100</f>
        <v>28.26086956521739</v>
      </c>
      <c r="AI96" s="123">
        <f>COUNTIF(AI3:AI94,"+")/Команды!$A93*100</f>
        <v>11.956521739130435</v>
      </c>
      <c r="AJ96" s="123">
        <f>COUNTIF(AJ3:AJ94,"+")/Команды!$A93*100</f>
        <v>16.304347826086957</v>
      </c>
      <c r="AK96" s="48">
        <f>COUNTIF(AK3:AK94,"+")/Команды!$A93*100</f>
        <v>31.521739130434785</v>
      </c>
      <c r="AL96" s="48">
        <f>COUNTIF(AL3:AL94,"+")/Команды!$A93*100</f>
        <v>54.347826086956516</v>
      </c>
      <c r="AM96" s="48">
        <f>COUNTIF(AM3:AM94,"+")/Команды!$A93*100</f>
        <v>26.08695652173913</v>
      </c>
      <c r="AN96" s="125">
        <f>COUNTIF(AN3:AN94,"+")/Команды!$A93*100</f>
        <v>86.95652173913044</v>
      </c>
      <c r="AO96" s="123">
        <f>COUNTIF(AO3:AO94,"+")/Команды!$A93*100</f>
        <v>10.869565217391305</v>
      </c>
      <c r="AP96" s="48">
        <f>COUNTIF(AP3:AP94,"+")/Команды!$A93*100</f>
        <v>51.08695652173913</v>
      </c>
      <c r="AQ96" s="36"/>
      <c r="AR96" s="41">
        <f>(SUM(E96:AP96))/36</f>
        <v>39.6437198067633</v>
      </c>
      <c r="AS96" s="41">
        <f>(AA96+AN96+R96+F96+AB96)/5-(Y96+P96+AI96+AO96+T96)/5</f>
        <v>70</v>
      </c>
      <c r="AT96" s="41">
        <f>100*(36-COUNTIF(E96:AP96,"&gt;80")-COUNTIF(E96:AP96,"&lt;20")+2)/36</f>
        <v>75</v>
      </c>
      <c r="AU96" s="41">
        <f>100*(36-COUNTIF(F96:AP96,"&gt;70")-COUNTIF(F96:AP96,"&lt;30")+2)/36</f>
        <v>52.77777777777778</v>
      </c>
      <c r="AV96" s="42">
        <f>COUNTIF(E96:AP96,"&gt;50")</f>
        <v>12</v>
      </c>
      <c r="AW96" s="43">
        <f>Q95/MAX(Q95,AD95,AQ95)</f>
        <v>0.62708719851577</v>
      </c>
      <c r="AX96" s="44" t="s">
        <v>30</v>
      </c>
      <c r="AY96" s="45">
        <f>AD95/MAX(Q95,AD95,AQ95)</f>
        <v>1</v>
      </c>
      <c r="AZ96" s="44" t="s">
        <v>30</v>
      </c>
      <c r="BA96" s="46">
        <f>AQ95/MAX(Q95,AD95,AQ95)</f>
        <v>0.8089053803339518</v>
      </c>
    </row>
    <row r="97" spans="5:42" ht="123.75">
      <c r="E97" s="24" t="s">
        <v>175</v>
      </c>
      <c r="F97" s="24" t="s">
        <v>176</v>
      </c>
      <c r="G97" s="24" t="s">
        <v>177</v>
      </c>
      <c r="H97" s="24" t="s">
        <v>178</v>
      </c>
      <c r="I97" s="124" t="s">
        <v>179</v>
      </c>
      <c r="J97" s="24" t="s">
        <v>180</v>
      </c>
      <c r="K97" s="24" t="s">
        <v>181</v>
      </c>
      <c r="L97" s="124" t="s">
        <v>182</v>
      </c>
      <c r="M97" s="24" t="s">
        <v>183</v>
      </c>
      <c r="N97" s="24" t="s">
        <v>184</v>
      </c>
      <c r="O97" s="24" t="s">
        <v>185</v>
      </c>
      <c r="P97" s="124" t="s">
        <v>186</v>
      </c>
      <c r="Q97" s="27"/>
      <c r="R97" s="24" t="s">
        <v>187</v>
      </c>
      <c r="S97" s="24" t="s">
        <v>188</v>
      </c>
      <c r="T97" s="124" t="s">
        <v>189</v>
      </c>
      <c r="U97" s="24" t="s">
        <v>190</v>
      </c>
      <c r="V97" s="24" t="s">
        <v>191</v>
      </c>
      <c r="W97" s="24" t="s">
        <v>192</v>
      </c>
      <c r="X97" s="24" t="s">
        <v>193</v>
      </c>
      <c r="Y97" s="124" t="s">
        <v>194</v>
      </c>
      <c r="Z97" s="24" t="s">
        <v>195</v>
      </c>
      <c r="AA97" s="126" t="s">
        <v>196</v>
      </c>
      <c r="AB97" s="24" t="s">
        <v>197</v>
      </c>
      <c r="AC97" s="24" t="s">
        <v>198</v>
      </c>
      <c r="AD97" s="27"/>
      <c r="AE97" s="24" t="s">
        <v>199</v>
      </c>
      <c r="AF97" s="24" t="s">
        <v>200</v>
      </c>
      <c r="AG97" s="24" t="s">
        <v>201</v>
      </c>
      <c r="AH97" s="24" t="s">
        <v>202</v>
      </c>
      <c r="AI97" s="124" t="s">
        <v>203</v>
      </c>
      <c r="AJ97" s="124" t="s">
        <v>204</v>
      </c>
      <c r="AK97" s="24" t="s">
        <v>205</v>
      </c>
      <c r="AL97" s="24" t="s">
        <v>206</v>
      </c>
      <c r="AM97" s="24" t="s">
        <v>207</v>
      </c>
      <c r="AN97" s="126" t="s">
        <v>208</v>
      </c>
      <c r="AO97" s="124" t="s">
        <v>209</v>
      </c>
      <c r="AP97" s="24" t="s">
        <v>210</v>
      </c>
    </row>
    <row r="99" ht="16.5" hidden="1">
      <c r="C99" s="5" t="s">
        <v>17</v>
      </c>
    </row>
    <row r="100" spans="3:5" ht="16.5" hidden="1">
      <c r="C100" s="5" t="s">
        <v>10</v>
      </c>
      <c r="E100" s="10"/>
    </row>
    <row r="101" spans="3:5" ht="16.5" hidden="1">
      <c r="C101" s="5" t="s">
        <v>11</v>
      </c>
      <c r="E101" s="11"/>
    </row>
    <row r="102" spans="3:5" ht="16.5" hidden="1">
      <c r="C102" s="5" t="s">
        <v>12</v>
      </c>
      <c r="E102" s="12"/>
    </row>
    <row r="103" spans="3:5" ht="16.5" hidden="1">
      <c r="C103" s="5" t="s">
        <v>13</v>
      </c>
      <c r="E103" s="15"/>
    </row>
    <row r="104" spans="3:6" ht="16.5" hidden="1">
      <c r="C104" s="5" t="s">
        <v>14</v>
      </c>
      <c r="E104" s="13"/>
      <c r="F104" s="9"/>
    </row>
    <row r="105" spans="3:5" ht="16.5" hidden="1">
      <c r="C105" s="5" t="s">
        <v>15</v>
      </c>
      <c r="E105" s="16"/>
    </row>
    <row r="106" spans="3:5" ht="16.5" hidden="1">
      <c r="C106" s="5" t="s">
        <v>16</v>
      </c>
      <c r="E106" s="14"/>
    </row>
  </sheetData>
  <sheetProtection/>
  <mergeCells count="4">
    <mergeCell ref="E1:Q1"/>
    <mergeCell ref="R1:AD1"/>
    <mergeCell ref="AE1:AQ1"/>
    <mergeCell ref="AW95:BA95"/>
  </mergeCells>
  <conditionalFormatting sqref="R37:AC45 AE37:AP45 H46:H47 H50:H51 H53:H60 G50 G53:G59 E60:E61 E65 F61 N64 P64 G63:G66 O66 G68 M67 P68 F70:G70 G71 I70 L69 P75 M70 P70:P71 F75:F76 F78:G78 F80 E85:G85 M85 H80 J79:M79 L80 L77:L78 L73:L75 L82 O81 P78 O75:O76 L71 K71:K72 N71:N72 G86 G88 L86:L88 F91:G91 F93:G93 G92 L91:L93 P90 P92 F59 I53 J57 J59:J60 M51 P47 P53 M54:M55 L52:L54 L56:L66 M58:M60 P59:P60 R53 R55 R59 S46 S56 V46 U48 U50:U52 R61:S61 R63:S63 R65:S65 U54:U61 U63:U65 V61:V64 AB61 X61:Y62 X65 AA64:AB65 AB63:AC63 AC62 AC65 U66:V66 AA66:AC66 S67 V67 U68 W68 Y63:Y68 AA68:AB68 R70 AC69 S71 U70 X71:Y71 V71 AA70:AA71 AC71 U72:V72 Y72 U74:V76 S76 R79 AA74 Y74:Y77 U77:U78 U79:W79 V80:V81 U81:U82 V85 Y83 Z81 AA76:AB76 AA78:AA79 AA82 AC79:AC81 AB78 AC77 AB75:AC75 R87 S86 AA87:AB87 T87:V87 U84:U86 U88:W88 AB88:AC88 AC94 U91:U94 S93 T92 V91:V92 Y85:Y92 AA90:AA93 AB92:AB93 AC90:AC92 AE90:AE93 AH91:AH92 AJ91:AJ92 AN91:AO91 AO92:AO93 AP92 V59 W56:W57 W59:W60 V54 W53:W54 V52 V49:V50 W48 W50:W51 Y47:Y52 Y55:Y60 AA59:AC60 AC58 AB56 AA52 AC50 AB48:AB49 AB46 AC48 AB51:AB54 AE48 AE51:AE56 AF61:AH61 AH63:AH64 AJ64:AK64 AN62 AN64:AN65 AO65 AE59:AE66 AE68 AG66 AJ66 AJ68 AN66:AO68 AO69:AO71 AP71 AH71:AI71 AH70 AE71:AF71 AE72 AE74:AE79 AE81 AF85:AH85 AH84 AF79:AG79 AG75:AH75 AN70:AN72 AJ72 AN74:AN83 AL81:AM81 AJ79 AJ76:AJ77 AJ85 AN85 AP85 AO79 AP74 AE84:AE86 AG87:AH87 AN87:AO87 AN88 AF60:AG60 AH56 AN50:AO50 AN53 AP54 AN55:AN58 AO56 AJ59:AJ60 AM60 AK60 AO59 AP58 Y94 E37:P45">
    <cfRule type="cellIs" priority="134" dxfId="1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3.00390625" style="0" customWidth="1"/>
    <col min="2" max="2" width="32.00390625" style="0" customWidth="1"/>
    <col min="3" max="3" width="8.00390625" style="0" customWidth="1"/>
    <col min="4" max="4" width="26.57421875" style="0" customWidth="1"/>
  </cols>
  <sheetData>
    <row r="1" spans="1:14" ht="15">
      <c r="A1" s="81" t="s">
        <v>45</v>
      </c>
      <c r="B1" s="81" t="s">
        <v>46</v>
      </c>
      <c r="C1" s="82" t="s">
        <v>47</v>
      </c>
      <c r="D1" s="82" t="s">
        <v>48</v>
      </c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6.5">
      <c r="A2" s="84">
        <v>5</v>
      </c>
      <c r="B2" s="84" t="s">
        <v>212</v>
      </c>
      <c r="C2" s="85" t="s">
        <v>213</v>
      </c>
      <c r="D2" s="140" t="s">
        <v>214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ht="24" customHeight="1">
      <c r="A3" s="86">
        <v>6</v>
      </c>
      <c r="B3" s="86" t="s">
        <v>215</v>
      </c>
      <c r="C3" s="87" t="s">
        <v>213</v>
      </c>
      <c r="D3" s="143" t="s">
        <v>216</v>
      </c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24.75" customHeight="1">
      <c r="A4" s="84">
        <v>6</v>
      </c>
      <c r="B4" s="84" t="s">
        <v>217</v>
      </c>
      <c r="C4" s="85" t="s">
        <v>213</v>
      </c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14" ht="16.5">
      <c r="A5" s="84">
        <v>20</v>
      </c>
      <c r="B5" s="84" t="s">
        <v>218</v>
      </c>
      <c r="C5" s="85" t="s">
        <v>213</v>
      </c>
      <c r="D5" s="149" t="s">
        <v>219</v>
      </c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ht="16.5">
      <c r="A6" s="84">
        <v>20</v>
      </c>
      <c r="B6" s="84" t="s">
        <v>220</v>
      </c>
      <c r="C6" s="85" t="s">
        <v>213</v>
      </c>
      <c r="D6" s="152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1:14" ht="16.5">
      <c r="A7" s="84">
        <v>20</v>
      </c>
      <c r="B7" s="84" t="s">
        <v>221</v>
      </c>
      <c r="C7" s="85" t="s">
        <v>213</v>
      </c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ht="16.5">
      <c r="A8" s="84">
        <v>20</v>
      </c>
      <c r="B8" s="84" t="s">
        <v>222</v>
      </c>
      <c r="C8" s="85" t="s">
        <v>213</v>
      </c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1:14" ht="16.5">
      <c r="A9" s="84">
        <v>20</v>
      </c>
      <c r="B9" s="84" t="s">
        <v>223</v>
      </c>
      <c r="C9" s="85" t="s">
        <v>213</v>
      </c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4" ht="16.5">
      <c r="A10" s="88">
        <v>20</v>
      </c>
      <c r="B10" s="88" t="s">
        <v>224</v>
      </c>
      <c r="C10" s="89" t="s">
        <v>213</v>
      </c>
      <c r="D10" s="152"/>
      <c r="E10" s="155"/>
      <c r="F10" s="155"/>
      <c r="G10" s="155"/>
      <c r="H10" s="155"/>
      <c r="I10" s="155"/>
      <c r="J10" s="155"/>
      <c r="K10" s="155"/>
      <c r="L10" s="155"/>
      <c r="M10" s="155"/>
      <c r="N10" s="154"/>
    </row>
    <row r="11" spans="1:14" ht="82.5" customHeight="1">
      <c r="A11" s="90">
        <v>27</v>
      </c>
      <c r="B11" s="90" t="s">
        <v>225</v>
      </c>
      <c r="C11" s="85" t="s">
        <v>213</v>
      </c>
      <c r="D11" s="156" t="s">
        <v>226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1:14" ht="16.5">
      <c r="A12" s="84">
        <v>29</v>
      </c>
      <c r="B12" s="84" t="s">
        <v>227</v>
      </c>
      <c r="C12" s="85" t="s">
        <v>213</v>
      </c>
      <c r="D12" s="140" t="s">
        <v>228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33">
      <c r="A13" s="91">
        <v>33</v>
      </c>
      <c r="B13" s="92" t="s">
        <v>229</v>
      </c>
      <c r="C13" s="93" t="s">
        <v>213</v>
      </c>
      <c r="D13" s="159" t="s">
        <v>230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4" s="20" customFormat="1" ht="33">
      <c r="A14" s="94">
        <v>33</v>
      </c>
      <c r="B14" s="95" t="s">
        <v>231</v>
      </c>
      <c r="C14" s="56" t="s">
        <v>211</v>
      </c>
      <c r="D14" s="134" t="s">
        <v>232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6"/>
    </row>
    <row r="15" spans="1:14" s="20" customFormat="1" ht="16.5">
      <c r="A15" s="61">
        <v>34</v>
      </c>
      <c r="B15" s="61" t="s">
        <v>233</v>
      </c>
      <c r="C15" s="56" t="s">
        <v>211</v>
      </c>
      <c r="D15" s="137" t="s">
        <v>234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16.5">
      <c r="A16" s="96"/>
      <c r="B16" s="96"/>
      <c r="C16" s="9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16.5">
      <c r="A17" s="98"/>
      <c r="B17" s="98"/>
      <c r="C17" s="80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6.5">
      <c r="A18" s="98"/>
      <c r="B18" s="98"/>
      <c r="C18" s="80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6.5">
      <c r="A19" s="98"/>
      <c r="B19" s="98"/>
      <c r="C19" s="80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16.5">
      <c r="A20" s="98"/>
      <c r="B20" s="98"/>
      <c r="C20" s="80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6.5">
      <c r="A21" s="98"/>
      <c r="B21" s="98"/>
      <c r="C21" s="80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s="66" customFormat="1" ht="16.5">
      <c r="A22" s="98"/>
      <c r="B22" s="98"/>
      <c r="C22" s="8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66" customFormat="1" ht="16.5">
      <c r="A23" s="98"/>
      <c r="B23" s="98"/>
      <c r="C23" s="80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s="66" customFormat="1" ht="16.5">
      <c r="A24" s="98"/>
      <c r="B24" s="98"/>
      <c r="C24" s="80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s="66" customFormat="1" ht="16.5">
      <c r="A25" s="98"/>
      <c r="B25" s="98"/>
      <c r="C25" s="80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ht="16.5">
      <c r="A26" s="98"/>
      <c r="B26" s="98"/>
      <c r="C26" s="80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6.5">
      <c r="A27" s="98"/>
      <c r="B27" s="98"/>
      <c r="C27" s="80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6.5">
      <c r="A28" s="98"/>
      <c r="B28" s="98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6.5">
      <c r="A29" s="98"/>
      <c r="B29" s="98"/>
      <c r="C29" s="8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6.5">
      <c r="A30" s="98"/>
      <c r="B30" s="98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6.5">
      <c r="A31" s="98"/>
      <c r="B31" s="98"/>
      <c r="C31" s="80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6.5">
      <c r="A32" s="98"/>
      <c r="B32" s="98"/>
      <c r="C32" s="80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6.5">
      <c r="A33" s="98"/>
      <c r="B33" s="98"/>
      <c r="C33" s="80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16.5">
      <c r="A34" s="98"/>
      <c r="B34" s="98"/>
      <c r="C34" s="80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6.5">
      <c r="A35" s="98"/>
      <c r="B35" s="98"/>
      <c r="C35" s="8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ht="16.5">
      <c r="A36" s="98"/>
      <c r="B36" s="98"/>
      <c r="C36" s="80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6.5">
      <c r="A37" s="98"/>
      <c r="B37" s="98"/>
      <c r="C37" s="80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6.5">
      <c r="A38" s="99"/>
      <c r="B38" s="99"/>
      <c r="C38" s="53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</sheetData>
  <sheetProtection/>
  <mergeCells count="9">
    <mergeCell ref="D14:N14"/>
    <mergeCell ref="D15:N15"/>
    <mergeCell ref="D38:N38"/>
    <mergeCell ref="D2:N2"/>
    <mergeCell ref="D3:N4"/>
    <mergeCell ref="D5:N10"/>
    <mergeCell ref="D11:N11"/>
    <mergeCell ref="D12:N12"/>
    <mergeCell ref="D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4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9.140625" style="3" customWidth="1"/>
    <col min="2" max="2" width="35.57421875" style="5" customWidth="1"/>
    <col min="3" max="3" width="17.00390625" style="5" customWidth="1"/>
    <col min="4" max="4" width="8.7109375" style="30" customWidth="1"/>
    <col min="5" max="16384" width="9.140625" style="5" customWidth="1"/>
  </cols>
  <sheetData>
    <row r="2" spans="1:4" ht="16.5">
      <c r="A2" s="21" t="s">
        <v>6</v>
      </c>
      <c r="B2" s="22" t="s">
        <v>7</v>
      </c>
      <c r="C2" s="23" t="s">
        <v>2</v>
      </c>
      <c r="D2" s="28" t="s">
        <v>24</v>
      </c>
    </row>
    <row r="3" spans="1:6" ht="16.5">
      <c r="A3" s="52" t="s">
        <v>246</v>
      </c>
      <c r="B3" s="49" t="s">
        <v>82</v>
      </c>
      <c r="C3" s="49" t="s">
        <v>79</v>
      </c>
      <c r="D3" s="29">
        <v>28</v>
      </c>
      <c r="F3" s="63"/>
    </row>
    <row r="4" spans="1:6" ht="16.5">
      <c r="A4" s="52" t="s">
        <v>334</v>
      </c>
      <c r="B4" s="49" t="s">
        <v>38</v>
      </c>
      <c r="C4" s="49" t="s">
        <v>18</v>
      </c>
      <c r="D4" s="29">
        <v>27</v>
      </c>
      <c r="F4" s="63"/>
    </row>
    <row r="5" spans="1:6" ht="16.5">
      <c r="A5" s="52" t="s">
        <v>334</v>
      </c>
      <c r="B5" s="49" t="s">
        <v>39</v>
      </c>
      <c r="C5" s="49" t="s">
        <v>40</v>
      </c>
      <c r="D5" s="29">
        <v>27</v>
      </c>
      <c r="F5" s="63"/>
    </row>
    <row r="6" spans="1:6" ht="16.5">
      <c r="A6" s="52" t="s">
        <v>334</v>
      </c>
      <c r="B6" s="49" t="s">
        <v>141</v>
      </c>
      <c r="C6" s="49" t="s">
        <v>142</v>
      </c>
      <c r="D6" s="29">
        <v>27</v>
      </c>
      <c r="F6" s="63"/>
    </row>
    <row r="7" spans="1:6" ht="16.5">
      <c r="A7" s="52" t="s">
        <v>248</v>
      </c>
      <c r="B7" s="49" t="s">
        <v>37</v>
      </c>
      <c r="C7" s="49" t="s">
        <v>33</v>
      </c>
      <c r="D7" s="29">
        <v>26</v>
      </c>
      <c r="F7" s="63"/>
    </row>
    <row r="8" spans="1:6" ht="16.5">
      <c r="A8" s="52" t="s">
        <v>335</v>
      </c>
      <c r="B8" s="49" t="s">
        <v>26</v>
      </c>
      <c r="C8" s="49" t="s">
        <v>18</v>
      </c>
      <c r="D8" s="29">
        <v>25</v>
      </c>
      <c r="F8" s="63"/>
    </row>
    <row r="9" spans="1:6" ht="16.5">
      <c r="A9" s="52" t="s">
        <v>335</v>
      </c>
      <c r="B9" s="49" t="s">
        <v>55</v>
      </c>
      <c r="C9" s="49" t="s">
        <v>56</v>
      </c>
      <c r="D9" s="29">
        <v>25</v>
      </c>
      <c r="F9" s="63"/>
    </row>
    <row r="10" spans="1:6" ht="16.5">
      <c r="A10" s="52" t="s">
        <v>335</v>
      </c>
      <c r="B10" s="49" t="s">
        <v>67</v>
      </c>
      <c r="C10" s="49" t="s">
        <v>68</v>
      </c>
      <c r="D10" s="29">
        <v>25</v>
      </c>
      <c r="F10" s="63"/>
    </row>
    <row r="11" spans="1:6" ht="16.5">
      <c r="A11" s="52" t="s">
        <v>336</v>
      </c>
      <c r="B11" s="49" t="s">
        <v>144</v>
      </c>
      <c r="C11" s="49" t="s">
        <v>142</v>
      </c>
      <c r="D11" s="29">
        <v>23</v>
      </c>
      <c r="F11" s="63"/>
    </row>
    <row r="12" spans="1:4" ht="16.5">
      <c r="A12" s="52" t="s">
        <v>336</v>
      </c>
      <c r="B12" s="49" t="s">
        <v>57</v>
      </c>
      <c r="C12" s="49" t="s">
        <v>58</v>
      </c>
      <c r="D12" s="29">
        <v>23</v>
      </c>
    </row>
    <row r="13" spans="1:4" ht="16.5">
      <c r="A13" s="52" t="s">
        <v>336</v>
      </c>
      <c r="B13" s="35" t="s">
        <v>49</v>
      </c>
      <c r="C13" s="35" t="s">
        <v>50</v>
      </c>
      <c r="D13" s="29">
        <v>23</v>
      </c>
    </row>
    <row r="14" spans="1:4" ht="16.5">
      <c r="A14" s="52" t="s">
        <v>255</v>
      </c>
      <c r="B14" s="58" t="s">
        <v>36</v>
      </c>
      <c r="C14" s="49" t="s">
        <v>33</v>
      </c>
      <c r="D14" s="29">
        <v>22</v>
      </c>
    </row>
    <row r="15" spans="1:4" ht="16.5">
      <c r="A15" s="52" t="s">
        <v>337</v>
      </c>
      <c r="B15" s="49" t="s">
        <v>145</v>
      </c>
      <c r="C15" s="49" t="s">
        <v>142</v>
      </c>
      <c r="D15" s="29">
        <v>21</v>
      </c>
    </row>
    <row r="16" spans="1:4" ht="16.5">
      <c r="A16" s="52" t="s">
        <v>337</v>
      </c>
      <c r="B16" s="49" t="s">
        <v>143</v>
      </c>
      <c r="C16" s="49" t="s">
        <v>142</v>
      </c>
      <c r="D16" s="29">
        <v>21</v>
      </c>
    </row>
    <row r="17" spans="1:4" ht="16.5">
      <c r="A17" s="52" t="s">
        <v>337</v>
      </c>
      <c r="B17" s="49" t="s">
        <v>78</v>
      </c>
      <c r="C17" s="49" t="s">
        <v>79</v>
      </c>
      <c r="D17" s="29">
        <v>21</v>
      </c>
    </row>
    <row r="18" spans="1:4" ht="16.5">
      <c r="A18" s="52" t="s">
        <v>337</v>
      </c>
      <c r="B18" s="49" t="s">
        <v>90</v>
      </c>
      <c r="C18" s="49" t="s">
        <v>91</v>
      </c>
      <c r="D18" s="29">
        <v>21</v>
      </c>
    </row>
    <row r="19" spans="1:4" ht="16.5">
      <c r="A19" s="52" t="s">
        <v>337</v>
      </c>
      <c r="B19" s="49" t="s">
        <v>81</v>
      </c>
      <c r="C19" s="49" t="s">
        <v>79</v>
      </c>
      <c r="D19" s="29">
        <v>21</v>
      </c>
    </row>
    <row r="20" spans="1:4" ht="16.5">
      <c r="A20" s="52" t="s">
        <v>338</v>
      </c>
      <c r="B20" s="49" t="s">
        <v>162</v>
      </c>
      <c r="C20" s="49" t="s">
        <v>142</v>
      </c>
      <c r="D20" s="29">
        <v>20</v>
      </c>
    </row>
    <row r="21" spans="1:4" ht="16.5">
      <c r="A21" s="52" t="s">
        <v>338</v>
      </c>
      <c r="B21" s="49" t="s">
        <v>42</v>
      </c>
      <c r="C21" s="49" t="s">
        <v>43</v>
      </c>
      <c r="D21" s="29">
        <v>20</v>
      </c>
    </row>
    <row r="22" spans="1:4" ht="16.5">
      <c r="A22" s="52" t="s">
        <v>338</v>
      </c>
      <c r="B22" s="49" t="s">
        <v>97</v>
      </c>
      <c r="C22" s="49" t="s">
        <v>98</v>
      </c>
      <c r="D22" s="29">
        <v>20</v>
      </c>
    </row>
    <row r="23" spans="1:4" ht="16.5">
      <c r="A23" s="52" t="s">
        <v>338</v>
      </c>
      <c r="B23" s="49" t="s">
        <v>71</v>
      </c>
      <c r="C23" s="49" t="s">
        <v>70</v>
      </c>
      <c r="D23" s="29">
        <v>20</v>
      </c>
    </row>
    <row r="24" spans="1:4" ht="16.5">
      <c r="A24" s="52" t="s">
        <v>339</v>
      </c>
      <c r="B24" s="71" t="s">
        <v>153</v>
      </c>
      <c r="C24" s="49" t="s">
        <v>148</v>
      </c>
      <c r="D24" s="29">
        <v>19</v>
      </c>
    </row>
    <row r="25" spans="1:4" ht="16.5">
      <c r="A25" s="52" t="s">
        <v>339</v>
      </c>
      <c r="B25" s="49" t="s">
        <v>140</v>
      </c>
      <c r="C25" s="49" t="s">
        <v>56</v>
      </c>
      <c r="D25" s="29">
        <v>19</v>
      </c>
    </row>
    <row r="26" spans="1:4" ht="16.5">
      <c r="A26" s="52" t="s">
        <v>339</v>
      </c>
      <c r="B26" s="49" t="s">
        <v>245</v>
      </c>
      <c r="C26" s="49" t="s">
        <v>142</v>
      </c>
      <c r="D26" s="29">
        <v>19</v>
      </c>
    </row>
    <row r="27" spans="1:4" ht="16.5">
      <c r="A27" s="52" t="s">
        <v>339</v>
      </c>
      <c r="B27" s="49" t="s">
        <v>102</v>
      </c>
      <c r="C27" s="49" t="s">
        <v>101</v>
      </c>
      <c r="D27" s="29">
        <v>19</v>
      </c>
    </row>
    <row r="28" spans="1:4" ht="16.5">
      <c r="A28" s="52" t="s">
        <v>340</v>
      </c>
      <c r="B28" s="49" t="s">
        <v>122</v>
      </c>
      <c r="C28" s="49" t="s">
        <v>113</v>
      </c>
      <c r="D28" s="29">
        <v>18</v>
      </c>
    </row>
    <row r="29" spans="1:4" ht="16.5">
      <c r="A29" s="52" t="s">
        <v>340</v>
      </c>
      <c r="B29" s="49" t="s">
        <v>84</v>
      </c>
      <c r="C29" s="49" t="s">
        <v>79</v>
      </c>
      <c r="D29" s="29">
        <v>18</v>
      </c>
    </row>
    <row r="30" spans="1:4" ht="16.5">
      <c r="A30" s="52" t="s">
        <v>340</v>
      </c>
      <c r="B30" s="49" t="s">
        <v>109</v>
      </c>
      <c r="C30" s="49" t="s">
        <v>101</v>
      </c>
      <c r="D30" s="29">
        <v>18</v>
      </c>
    </row>
    <row r="31" spans="1:4" ht="16.5">
      <c r="A31" s="52" t="s">
        <v>340</v>
      </c>
      <c r="B31" s="49" t="s">
        <v>59</v>
      </c>
      <c r="C31" s="49" t="s">
        <v>58</v>
      </c>
      <c r="D31" s="29">
        <v>18</v>
      </c>
    </row>
    <row r="32" spans="1:4" ht="16.5">
      <c r="A32" s="52" t="s">
        <v>341</v>
      </c>
      <c r="B32" s="49" t="s">
        <v>131</v>
      </c>
      <c r="C32" s="49" t="s">
        <v>40</v>
      </c>
      <c r="D32" s="29">
        <v>17</v>
      </c>
    </row>
    <row r="33" spans="1:4" ht="16.5">
      <c r="A33" s="52" t="s">
        <v>341</v>
      </c>
      <c r="B33" s="49" t="s">
        <v>111</v>
      </c>
      <c r="C33" s="49" t="s">
        <v>101</v>
      </c>
      <c r="D33" s="29">
        <v>17</v>
      </c>
    </row>
    <row r="34" spans="1:4" ht="16.5">
      <c r="A34" s="52" t="s">
        <v>341</v>
      </c>
      <c r="B34" s="35" t="s">
        <v>54</v>
      </c>
      <c r="C34" s="35" t="s">
        <v>50</v>
      </c>
      <c r="D34" s="29">
        <v>17</v>
      </c>
    </row>
    <row r="35" spans="1:4" ht="16.5">
      <c r="A35" s="52" t="s">
        <v>341</v>
      </c>
      <c r="B35" s="71" t="s">
        <v>147</v>
      </c>
      <c r="C35" s="49" t="s">
        <v>148</v>
      </c>
      <c r="D35" s="29">
        <v>17</v>
      </c>
    </row>
    <row r="36" spans="1:4" ht="16.5">
      <c r="A36" s="52" t="s">
        <v>341</v>
      </c>
      <c r="B36" s="49" t="s">
        <v>85</v>
      </c>
      <c r="C36" s="49" t="s">
        <v>79</v>
      </c>
      <c r="D36" s="29">
        <v>17</v>
      </c>
    </row>
    <row r="37" spans="1:4" ht="16.5">
      <c r="A37" s="52" t="s">
        <v>341</v>
      </c>
      <c r="B37" s="55" t="s">
        <v>126</v>
      </c>
      <c r="C37" s="55" t="s">
        <v>124</v>
      </c>
      <c r="D37" s="29">
        <v>17</v>
      </c>
    </row>
    <row r="38" spans="1:4" ht="16.5">
      <c r="A38" s="52" t="s">
        <v>341</v>
      </c>
      <c r="B38" s="49" t="s">
        <v>72</v>
      </c>
      <c r="C38" s="49" t="s">
        <v>70</v>
      </c>
      <c r="D38" s="29">
        <v>17</v>
      </c>
    </row>
    <row r="39" spans="1:4" ht="16.5">
      <c r="A39" s="52" t="s">
        <v>341</v>
      </c>
      <c r="B39" s="49" t="s">
        <v>92</v>
      </c>
      <c r="C39" s="49" t="s">
        <v>91</v>
      </c>
      <c r="D39" s="29">
        <v>17</v>
      </c>
    </row>
    <row r="40" spans="1:4" ht="16.5">
      <c r="A40" s="52" t="s">
        <v>342</v>
      </c>
      <c r="B40" s="49" t="s">
        <v>115</v>
      </c>
      <c r="C40" s="49" t="s">
        <v>113</v>
      </c>
      <c r="D40" s="29">
        <v>16</v>
      </c>
    </row>
    <row r="41" spans="1:4" ht="16.5">
      <c r="A41" s="52" t="s">
        <v>342</v>
      </c>
      <c r="B41" s="55" t="s">
        <v>128</v>
      </c>
      <c r="C41" s="55" t="s">
        <v>124</v>
      </c>
      <c r="D41" s="29">
        <v>16</v>
      </c>
    </row>
    <row r="42" spans="1:4" ht="16.5">
      <c r="A42" s="52" t="s">
        <v>342</v>
      </c>
      <c r="B42" s="49" t="s">
        <v>19</v>
      </c>
      <c r="C42" s="49" t="s">
        <v>18</v>
      </c>
      <c r="D42" s="29">
        <v>16</v>
      </c>
    </row>
    <row r="43" spans="1:4" ht="16.5">
      <c r="A43" s="52" t="s">
        <v>342</v>
      </c>
      <c r="B43" s="49" t="s">
        <v>99</v>
      </c>
      <c r="C43" s="49" t="s">
        <v>98</v>
      </c>
      <c r="D43" s="29">
        <v>16</v>
      </c>
    </row>
    <row r="44" spans="1:4" ht="16.5">
      <c r="A44" s="52" t="s">
        <v>343</v>
      </c>
      <c r="B44" s="49" t="s">
        <v>83</v>
      </c>
      <c r="C44" s="49" t="s">
        <v>79</v>
      </c>
      <c r="D44" s="29">
        <v>15</v>
      </c>
    </row>
    <row r="45" spans="1:4" ht="16.5">
      <c r="A45" s="52" t="s">
        <v>343</v>
      </c>
      <c r="B45" s="49" t="s">
        <v>117</v>
      </c>
      <c r="C45" s="49" t="s">
        <v>113</v>
      </c>
      <c r="D45" s="29">
        <v>15</v>
      </c>
    </row>
    <row r="46" spans="1:4" ht="16.5">
      <c r="A46" s="52" t="s">
        <v>343</v>
      </c>
      <c r="B46" s="49" t="s">
        <v>163</v>
      </c>
      <c r="C46" s="49" t="s">
        <v>142</v>
      </c>
      <c r="D46" s="29">
        <v>15</v>
      </c>
    </row>
    <row r="47" spans="1:4" ht="16.5">
      <c r="A47" s="52" t="s">
        <v>343</v>
      </c>
      <c r="B47" s="49" t="s">
        <v>32</v>
      </c>
      <c r="C47" s="49" t="s">
        <v>33</v>
      </c>
      <c r="D47" s="29">
        <v>15</v>
      </c>
    </row>
    <row r="48" spans="1:4" ht="16.5">
      <c r="A48" s="52" t="s">
        <v>343</v>
      </c>
      <c r="B48" s="71" t="s">
        <v>149</v>
      </c>
      <c r="C48" s="49" t="s">
        <v>148</v>
      </c>
      <c r="D48" s="29">
        <v>15</v>
      </c>
    </row>
    <row r="49" spans="1:4" ht="16.5">
      <c r="A49" s="52" t="s">
        <v>344</v>
      </c>
      <c r="B49" s="49" t="s">
        <v>35</v>
      </c>
      <c r="C49" s="49" t="s">
        <v>33</v>
      </c>
      <c r="D49" s="29">
        <v>14</v>
      </c>
    </row>
    <row r="50" spans="1:4" ht="16.5">
      <c r="A50" s="52" t="s">
        <v>344</v>
      </c>
      <c r="B50" s="49" t="s">
        <v>69</v>
      </c>
      <c r="C50" s="49" t="s">
        <v>70</v>
      </c>
      <c r="D50" s="29">
        <v>14</v>
      </c>
    </row>
    <row r="51" spans="1:4" ht="16.5">
      <c r="A51" s="52" t="s">
        <v>344</v>
      </c>
      <c r="B51" s="49" t="s">
        <v>130</v>
      </c>
      <c r="C51" s="49" t="s">
        <v>40</v>
      </c>
      <c r="D51" s="29">
        <v>14</v>
      </c>
    </row>
    <row r="52" spans="1:4" ht="16.5">
      <c r="A52" s="52" t="s">
        <v>345</v>
      </c>
      <c r="B52" s="49" t="s">
        <v>120</v>
      </c>
      <c r="C52" s="49" t="s">
        <v>113</v>
      </c>
      <c r="D52" s="29">
        <v>13</v>
      </c>
    </row>
    <row r="53" spans="1:4" ht="16.5">
      <c r="A53" s="52" t="s">
        <v>345</v>
      </c>
      <c r="B53" s="35" t="s">
        <v>52</v>
      </c>
      <c r="C53" s="35" t="s">
        <v>50</v>
      </c>
      <c r="D53" s="29">
        <v>13</v>
      </c>
    </row>
    <row r="54" spans="1:4" ht="16.5">
      <c r="A54" s="52" t="s">
        <v>345</v>
      </c>
      <c r="B54" s="49" t="s">
        <v>100</v>
      </c>
      <c r="C54" s="49" t="s">
        <v>101</v>
      </c>
      <c r="D54" s="29">
        <v>13</v>
      </c>
    </row>
    <row r="55" spans="1:4" ht="16.5">
      <c r="A55" s="52" t="s">
        <v>345</v>
      </c>
      <c r="B55" s="35" t="s">
        <v>53</v>
      </c>
      <c r="C55" s="35" t="s">
        <v>50</v>
      </c>
      <c r="D55" s="29">
        <v>13</v>
      </c>
    </row>
    <row r="56" spans="1:4" ht="16.5">
      <c r="A56" s="52" t="s">
        <v>345</v>
      </c>
      <c r="B56" s="49" t="s">
        <v>116</v>
      </c>
      <c r="C56" s="49" t="s">
        <v>113</v>
      </c>
      <c r="D56" s="29">
        <v>13</v>
      </c>
    </row>
    <row r="57" spans="1:4" ht="16.5">
      <c r="A57" s="52" t="s">
        <v>346</v>
      </c>
      <c r="B57" s="49" t="s">
        <v>123</v>
      </c>
      <c r="C57" s="49" t="s">
        <v>113</v>
      </c>
      <c r="D57" s="29">
        <v>12</v>
      </c>
    </row>
    <row r="58" spans="1:4" ht="16.5">
      <c r="A58" s="52" t="s">
        <v>346</v>
      </c>
      <c r="B58" s="49" t="s">
        <v>159</v>
      </c>
      <c r="C58" s="49" t="s">
        <v>40</v>
      </c>
      <c r="D58" s="29">
        <v>12</v>
      </c>
    </row>
    <row r="59" spans="1:4" ht="16.5">
      <c r="A59" s="52" t="s">
        <v>346</v>
      </c>
      <c r="B59" s="49" t="s">
        <v>165</v>
      </c>
      <c r="C59" s="49" t="s">
        <v>142</v>
      </c>
      <c r="D59" s="29">
        <v>12</v>
      </c>
    </row>
    <row r="60" spans="1:4" ht="16.5">
      <c r="A60" s="52" t="s">
        <v>346</v>
      </c>
      <c r="B60" s="49" t="s">
        <v>239</v>
      </c>
      <c r="C60" s="49" t="s">
        <v>113</v>
      </c>
      <c r="D60" s="29">
        <v>12</v>
      </c>
    </row>
    <row r="61" spans="1:4" ht="16.5">
      <c r="A61" s="52" t="s">
        <v>347</v>
      </c>
      <c r="B61" s="49" t="s">
        <v>169</v>
      </c>
      <c r="C61" s="49" t="s">
        <v>40</v>
      </c>
      <c r="D61" s="29">
        <v>11</v>
      </c>
    </row>
    <row r="62" spans="1:4" ht="16.5">
      <c r="A62" s="52" t="s">
        <v>347</v>
      </c>
      <c r="B62" s="49" t="s">
        <v>34</v>
      </c>
      <c r="C62" s="49" t="s">
        <v>33</v>
      </c>
      <c r="D62" s="29">
        <v>11</v>
      </c>
    </row>
    <row r="63" spans="1:4" ht="16.5">
      <c r="A63" s="52" t="s">
        <v>347</v>
      </c>
      <c r="B63" s="49" t="s">
        <v>60</v>
      </c>
      <c r="C63" s="49" t="s">
        <v>58</v>
      </c>
      <c r="D63" s="29">
        <v>11</v>
      </c>
    </row>
    <row r="64" spans="1:4" ht="16.5">
      <c r="A64" s="52" t="s">
        <v>347</v>
      </c>
      <c r="B64" s="49" t="s">
        <v>243</v>
      </c>
      <c r="C64" s="49" t="s">
        <v>74</v>
      </c>
      <c r="D64" s="29">
        <v>11</v>
      </c>
    </row>
    <row r="65" spans="1:4" ht="16.5">
      <c r="A65" s="52" t="s">
        <v>347</v>
      </c>
      <c r="B65" s="49" t="s">
        <v>82</v>
      </c>
      <c r="C65" s="49" t="s">
        <v>113</v>
      </c>
      <c r="D65" s="29">
        <v>11</v>
      </c>
    </row>
    <row r="66" spans="1:4" ht="16.5">
      <c r="A66" s="52" t="s">
        <v>348</v>
      </c>
      <c r="B66" s="49" t="s">
        <v>118</v>
      </c>
      <c r="C66" s="49" t="s">
        <v>113</v>
      </c>
      <c r="D66" s="29">
        <v>10</v>
      </c>
    </row>
    <row r="67" spans="1:4" ht="16.5">
      <c r="A67" s="52" t="s">
        <v>348</v>
      </c>
      <c r="B67" s="49" t="s">
        <v>95</v>
      </c>
      <c r="C67" s="49" t="s">
        <v>91</v>
      </c>
      <c r="D67" s="29">
        <v>10</v>
      </c>
    </row>
    <row r="68" spans="1:4" ht="16.5">
      <c r="A68" s="52" t="s">
        <v>348</v>
      </c>
      <c r="B68" s="49" t="s">
        <v>155</v>
      </c>
      <c r="C68" s="49" t="s">
        <v>113</v>
      </c>
      <c r="D68" s="29">
        <v>10</v>
      </c>
    </row>
    <row r="69" spans="1:4" ht="16.5">
      <c r="A69" s="52" t="s">
        <v>349</v>
      </c>
      <c r="B69" s="49" t="s">
        <v>62</v>
      </c>
      <c r="C69" s="49" t="s">
        <v>58</v>
      </c>
      <c r="D69" s="29">
        <v>9</v>
      </c>
    </row>
    <row r="70" spans="1:4" ht="16.5">
      <c r="A70" s="52" t="s">
        <v>349</v>
      </c>
      <c r="B70" s="49" t="s">
        <v>238</v>
      </c>
      <c r="C70" s="49" t="s">
        <v>113</v>
      </c>
      <c r="D70" s="29">
        <v>9</v>
      </c>
    </row>
    <row r="71" spans="1:4" ht="16.5">
      <c r="A71" s="52" t="s">
        <v>349</v>
      </c>
      <c r="B71" s="49" t="s">
        <v>114</v>
      </c>
      <c r="C71" s="49" t="s">
        <v>113</v>
      </c>
      <c r="D71" s="29">
        <v>9</v>
      </c>
    </row>
    <row r="72" spans="1:4" ht="16.5">
      <c r="A72" s="52" t="s">
        <v>349</v>
      </c>
      <c r="B72" s="49" t="s">
        <v>44</v>
      </c>
      <c r="C72" s="49" t="s">
        <v>43</v>
      </c>
      <c r="D72" s="29">
        <v>9</v>
      </c>
    </row>
    <row r="73" spans="1:4" ht="16.5">
      <c r="A73" s="52" t="s">
        <v>350</v>
      </c>
      <c r="B73" s="71" t="s">
        <v>152</v>
      </c>
      <c r="C73" s="49" t="s">
        <v>148</v>
      </c>
      <c r="D73" s="29">
        <v>8</v>
      </c>
    </row>
    <row r="74" spans="1:4" ht="16.5">
      <c r="A74" s="52" t="s">
        <v>350</v>
      </c>
      <c r="B74" s="49" t="s">
        <v>93</v>
      </c>
      <c r="C74" s="49" t="s">
        <v>91</v>
      </c>
      <c r="D74" s="29">
        <v>8</v>
      </c>
    </row>
    <row r="75" spans="1:4" ht="16.5">
      <c r="A75" s="52" t="s">
        <v>350</v>
      </c>
      <c r="B75" s="49" t="s">
        <v>236</v>
      </c>
      <c r="C75" s="49" t="s">
        <v>113</v>
      </c>
      <c r="D75" s="29">
        <v>8</v>
      </c>
    </row>
    <row r="76" spans="1:4" ht="16.5">
      <c r="A76" s="52" t="s">
        <v>350</v>
      </c>
      <c r="B76" s="49" t="s">
        <v>80</v>
      </c>
      <c r="C76" s="49" t="s">
        <v>79</v>
      </c>
      <c r="D76" s="29">
        <v>8</v>
      </c>
    </row>
    <row r="77" spans="1:4" ht="16.5">
      <c r="A77" s="52" t="s">
        <v>350</v>
      </c>
      <c r="B77" s="49" t="s">
        <v>75</v>
      </c>
      <c r="C77" s="49" t="s">
        <v>74</v>
      </c>
      <c r="D77" s="29">
        <v>8</v>
      </c>
    </row>
    <row r="78" spans="1:4" ht="16.5">
      <c r="A78" s="52" t="s">
        <v>350</v>
      </c>
      <c r="B78" s="49" t="s">
        <v>73</v>
      </c>
      <c r="C78" s="49" t="s">
        <v>74</v>
      </c>
      <c r="D78" s="29">
        <v>8</v>
      </c>
    </row>
    <row r="79" spans="1:4" ht="16.5">
      <c r="A79" s="52" t="s">
        <v>350</v>
      </c>
      <c r="B79" s="49" t="s">
        <v>86</v>
      </c>
      <c r="C79" s="49" t="s">
        <v>87</v>
      </c>
      <c r="D79" s="29">
        <v>8</v>
      </c>
    </row>
    <row r="80" spans="1:4" ht="16.5">
      <c r="A80" s="52" t="s">
        <v>351</v>
      </c>
      <c r="B80" s="49" t="s">
        <v>76</v>
      </c>
      <c r="C80" s="49" t="s">
        <v>74</v>
      </c>
      <c r="D80" s="29">
        <v>7</v>
      </c>
    </row>
    <row r="81" spans="1:4" ht="16.5">
      <c r="A81" s="52" t="s">
        <v>351</v>
      </c>
      <c r="B81" s="49" t="s">
        <v>240</v>
      </c>
      <c r="C81" s="49" t="s">
        <v>113</v>
      </c>
      <c r="D81" s="29">
        <v>7</v>
      </c>
    </row>
    <row r="82" spans="1:4" ht="16.5">
      <c r="A82" s="52" t="s">
        <v>351</v>
      </c>
      <c r="B82" s="49" t="s">
        <v>160</v>
      </c>
      <c r="C82" s="49" t="s">
        <v>40</v>
      </c>
      <c r="D82" s="29">
        <v>7</v>
      </c>
    </row>
    <row r="83" spans="1:4" ht="16.5">
      <c r="A83" s="52" t="s">
        <v>352</v>
      </c>
      <c r="B83" s="49" t="s">
        <v>135</v>
      </c>
      <c r="C83" s="49" t="s">
        <v>40</v>
      </c>
      <c r="D83" s="29">
        <v>6</v>
      </c>
    </row>
    <row r="84" spans="1:4" ht="16.5">
      <c r="A84" s="52" t="s">
        <v>352</v>
      </c>
      <c r="B84" s="55" t="s">
        <v>127</v>
      </c>
      <c r="C84" s="55" t="s">
        <v>124</v>
      </c>
      <c r="D84" s="29">
        <v>6</v>
      </c>
    </row>
    <row r="85" spans="1:4" ht="16.5">
      <c r="A85" s="52" t="s">
        <v>352</v>
      </c>
      <c r="B85" s="49" t="s">
        <v>164</v>
      </c>
      <c r="C85" s="49" t="s">
        <v>142</v>
      </c>
      <c r="D85" s="29">
        <v>6</v>
      </c>
    </row>
    <row r="86" spans="1:4" ht="16.5">
      <c r="A86" s="52" t="s">
        <v>352</v>
      </c>
      <c r="B86" s="49" t="s">
        <v>241</v>
      </c>
      <c r="C86" s="49" t="s">
        <v>113</v>
      </c>
      <c r="D86" s="29">
        <v>6</v>
      </c>
    </row>
    <row r="87" spans="1:4" ht="16.5">
      <c r="A87" s="52" t="s">
        <v>352</v>
      </c>
      <c r="B87" s="49" t="s">
        <v>96</v>
      </c>
      <c r="C87" s="49" t="s">
        <v>91</v>
      </c>
      <c r="D87" s="29">
        <v>6</v>
      </c>
    </row>
    <row r="88" spans="1:4" ht="16.5">
      <c r="A88" s="52" t="s">
        <v>353</v>
      </c>
      <c r="B88" s="49" t="s">
        <v>158</v>
      </c>
      <c r="C88" s="49" t="s">
        <v>40</v>
      </c>
      <c r="D88" s="29">
        <v>5</v>
      </c>
    </row>
    <row r="89" spans="1:4" ht="16.5">
      <c r="A89" s="52" t="s">
        <v>353</v>
      </c>
      <c r="B89" s="49" t="s">
        <v>157</v>
      </c>
      <c r="C89" s="49" t="s">
        <v>74</v>
      </c>
      <c r="D89" s="29">
        <v>5</v>
      </c>
    </row>
    <row r="90" spans="1:4" ht="16.5">
      <c r="A90" s="52" t="s">
        <v>354</v>
      </c>
      <c r="B90" s="49" t="s">
        <v>145</v>
      </c>
      <c r="C90" s="49" t="s">
        <v>113</v>
      </c>
      <c r="D90" s="29">
        <v>4</v>
      </c>
    </row>
    <row r="91" spans="1:4" ht="16.5">
      <c r="A91" s="52" t="s">
        <v>354</v>
      </c>
      <c r="B91" s="49" t="s">
        <v>237</v>
      </c>
      <c r="C91" s="49" t="s">
        <v>113</v>
      </c>
      <c r="D91" s="29">
        <v>4</v>
      </c>
    </row>
    <row r="92" spans="1:4" ht="16.5">
      <c r="A92" s="52" t="s">
        <v>333</v>
      </c>
      <c r="B92" s="49" t="s">
        <v>64</v>
      </c>
      <c r="C92" s="49" t="s">
        <v>58</v>
      </c>
      <c r="D92" s="29">
        <v>3</v>
      </c>
    </row>
    <row r="93" spans="1:4" ht="16.5">
      <c r="A93" s="52" t="s">
        <v>355</v>
      </c>
      <c r="B93" s="49" t="s">
        <v>94</v>
      </c>
      <c r="C93" s="49" t="s">
        <v>91</v>
      </c>
      <c r="D93" s="29">
        <v>0</v>
      </c>
    </row>
    <row r="94" spans="1:4" ht="16.5">
      <c r="A94" s="52" t="s">
        <v>355</v>
      </c>
      <c r="B94" s="49" t="s">
        <v>244</v>
      </c>
      <c r="C94" s="61" t="s">
        <v>58</v>
      </c>
      <c r="D94" s="2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3" customWidth="1"/>
    <col min="2" max="2" width="35.57421875" style="5" customWidth="1"/>
    <col min="3" max="3" width="17.00390625" style="5" customWidth="1"/>
    <col min="4" max="8" width="8.7109375" style="30" customWidth="1"/>
    <col min="9" max="16384" width="9.140625" style="5" customWidth="1"/>
  </cols>
  <sheetData>
    <row r="2" spans="1:8" ht="16.5">
      <c r="A2" s="21" t="s">
        <v>6</v>
      </c>
      <c r="B2" s="22" t="s">
        <v>7</v>
      </c>
      <c r="C2" s="23" t="s">
        <v>2</v>
      </c>
      <c r="D2" s="28" t="s">
        <v>22</v>
      </c>
      <c r="E2" s="28" t="s">
        <v>23</v>
      </c>
      <c r="F2" s="28" t="s">
        <v>24</v>
      </c>
      <c r="G2" s="28" t="s">
        <v>25</v>
      </c>
      <c r="H2" s="28" t="s">
        <v>8</v>
      </c>
    </row>
    <row r="3" spans="1:10" ht="16.5">
      <c r="A3" s="52" t="s">
        <v>246</v>
      </c>
      <c r="B3" s="49" t="s">
        <v>55</v>
      </c>
      <c r="C3" s="49" t="s">
        <v>56</v>
      </c>
      <c r="D3" s="29">
        <v>21</v>
      </c>
      <c r="E3" s="29">
        <v>28</v>
      </c>
      <c r="F3" s="29">
        <v>25</v>
      </c>
      <c r="G3" s="29"/>
      <c r="H3" s="29">
        <f>SUM(D3:G3)</f>
        <v>74</v>
      </c>
      <c r="J3" s="63"/>
    </row>
    <row r="4" spans="1:10" ht="16.5">
      <c r="A4" s="52" t="s">
        <v>247</v>
      </c>
      <c r="B4" s="49" t="s">
        <v>57</v>
      </c>
      <c r="C4" s="49" t="s">
        <v>58</v>
      </c>
      <c r="D4" s="29">
        <v>25</v>
      </c>
      <c r="E4" s="29">
        <v>26</v>
      </c>
      <c r="F4" s="29">
        <v>23</v>
      </c>
      <c r="G4" s="29"/>
      <c r="H4" s="29">
        <f>SUM(D4:G4)</f>
        <v>74</v>
      </c>
      <c r="J4" s="63"/>
    </row>
    <row r="5" spans="1:10" ht="16.5">
      <c r="A5" s="52" t="s">
        <v>379</v>
      </c>
      <c r="B5" s="49" t="s">
        <v>38</v>
      </c>
      <c r="C5" s="49" t="s">
        <v>18</v>
      </c>
      <c r="D5" s="29">
        <v>20</v>
      </c>
      <c r="E5" s="29">
        <v>26</v>
      </c>
      <c r="F5" s="29">
        <v>27</v>
      </c>
      <c r="G5" s="29"/>
      <c r="H5" s="29">
        <f>SUM(D5:G5)</f>
        <v>73</v>
      </c>
      <c r="J5" s="63"/>
    </row>
    <row r="6" spans="1:10" ht="16.5">
      <c r="A6" s="52" t="s">
        <v>379</v>
      </c>
      <c r="B6" s="49" t="s">
        <v>141</v>
      </c>
      <c r="C6" s="49" t="s">
        <v>142</v>
      </c>
      <c r="D6" s="29">
        <v>20</v>
      </c>
      <c r="E6" s="29">
        <v>26</v>
      </c>
      <c r="F6" s="29">
        <v>27</v>
      </c>
      <c r="G6" s="29"/>
      <c r="H6" s="29">
        <f>SUM(D6:G6)</f>
        <v>73</v>
      </c>
      <c r="J6" s="63"/>
    </row>
    <row r="7" spans="1:10" ht="16.5">
      <c r="A7" s="52" t="s">
        <v>248</v>
      </c>
      <c r="B7" s="49" t="s">
        <v>39</v>
      </c>
      <c r="C7" s="49" t="s">
        <v>40</v>
      </c>
      <c r="D7" s="29">
        <v>24</v>
      </c>
      <c r="E7" s="29">
        <v>22</v>
      </c>
      <c r="F7" s="29">
        <v>27</v>
      </c>
      <c r="G7" s="29"/>
      <c r="H7" s="29">
        <f>SUM(D7:G7)</f>
        <v>73</v>
      </c>
      <c r="J7" s="63"/>
    </row>
    <row r="8" spans="1:10" ht="16.5">
      <c r="A8" s="52" t="s">
        <v>249</v>
      </c>
      <c r="B8" s="49" t="s">
        <v>37</v>
      </c>
      <c r="C8" s="49" t="s">
        <v>33</v>
      </c>
      <c r="D8" s="29">
        <v>18</v>
      </c>
      <c r="E8" s="29">
        <v>25</v>
      </c>
      <c r="F8" s="29">
        <v>26</v>
      </c>
      <c r="G8" s="29"/>
      <c r="H8" s="29">
        <f>SUM(D8:G8)</f>
        <v>69</v>
      </c>
      <c r="J8" s="63"/>
    </row>
    <row r="9" spans="1:10" ht="16.5">
      <c r="A9" s="52" t="s">
        <v>250</v>
      </c>
      <c r="B9" s="49" t="s">
        <v>26</v>
      </c>
      <c r="C9" s="49" t="s">
        <v>18</v>
      </c>
      <c r="D9" s="29">
        <v>17</v>
      </c>
      <c r="E9" s="29">
        <v>25</v>
      </c>
      <c r="F9" s="29">
        <v>25</v>
      </c>
      <c r="G9" s="29"/>
      <c r="H9" s="29">
        <f>SUM(D9:G9)</f>
        <v>67</v>
      </c>
      <c r="J9" s="63"/>
    </row>
    <row r="10" spans="1:10" ht="16.5">
      <c r="A10" s="52" t="s">
        <v>251</v>
      </c>
      <c r="B10" s="49" t="s">
        <v>82</v>
      </c>
      <c r="C10" s="49" t="s">
        <v>79</v>
      </c>
      <c r="D10" s="29">
        <v>17</v>
      </c>
      <c r="E10" s="29">
        <v>20</v>
      </c>
      <c r="F10" s="29">
        <v>28</v>
      </c>
      <c r="G10" s="29"/>
      <c r="H10" s="29">
        <f>SUM(D10:G10)</f>
        <v>65</v>
      </c>
      <c r="J10" s="63"/>
    </row>
    <row r="11" spans="1:10" ht="16.5">
      <c r="A11" s="52" t="s">
        <v>252</v>
      </c>
      <c r="B11" s="35" t="s">
        <v>49</v>
      </c>
      <c r="C11" s="35" t="s">
        <v>50</v>
      </c>
      <c r="D11" s="29">
        <v>19</v>
      </c>
      <c r="E11" s="29">
        <v>23</v>
      </c>
      <c r="F11" s="29">
        <v>23</v>
      </c>
      <c r="G11" s="29"/>
      <c r="H11" s="29">
        <f>SUM(D11:G11)</f>
        <v>65</v>
      </c>
      <c r="J11" s="63"/>
    </row>
    <row r="12" spans="1:8" ht="16.5">
      <c r="A12" s="52" t="s">
        <v>253</v>
      </c>
      <c r="B12" s="49" t="s">
        <v>97</v>
      </c>
      <c r="C12" s="49" t="s">
        <v>98</v>
      </c>
      <c r="D12" s="29">
        <v>22</v>
      </c>
      <c r="E12" s="29">
        <v>22</v>
      </c>
      <c r="F12" s="29">
        <v>20</v>
      </c>
      <c r="G12" s="29"/>
      <c r="H12" s="29">
        <f>SUM(D12:G12)</f>
        <v>64</v>
      </c>
    </row>
    <row r="13" spans="1:8" ht="16.5">
      <c r="A13" s="52" t="s">
        <v>254</v>
      </c>
      <c r="B13" s="49" t="s">
        <v>144</v>
      </c>
      <c r="C13" s="49" t="s">
        <v>142</v>
      </c>
      <c r="D13" s="29">
        <v>18</v>
      </c>
      <c r="E13" s="29">
        <v>22</v>
      </c>
      <c r="F13" s="29">
        <v>23</v>
      </c>
      <c r="G13" s="29"/>
      <c r="H13" s="29">
        <f>SUM(D13:G13)</f>
        <v>63</v>
      </c>
    </row>
    <row r="14" spans="1:8" ht="16.5">
      <c r="A14" s="52" t="s">
        <v>255</v>
      </c>
      <c r="B14" s="58" t="s">
        <v>42</v>
      </c>
      <c r="C14" s="49" t="s">
        <v>43</v>
      </c>
      <c r="D14" s="29">
        <v>21</v>
      </c>
      <c r="E14" s="29">
        <v>21</v>
      </c>
      <c r="F14" s="29">
        <v>20</v>
      </c>
      <c r="G14" s="29"/>
      <c r="H14" s="29">
        <f>SUM(D14:G14)</f>
        <v>62</v>
      </c>
    </row>
    <row r="15" spans="1:8" ht="16.5">
      <c r="A15" s="52" t="s">
        <v>256</v>
      </c>
      <c r="B15" s="49" t="s">
        <v>67</v>
      </c>
      <c r="C15" s="49" t="s">
        <v>68</v>
      </c>
      <c r="D15" s="29">
        <v>13</v>
      </c>
      <c r="E15" s="29">
        <v>23</v>
      </c>
      <c r="F15" s="29">
        <v>25</v>
      </c>
      <c r="G15" s="29"/>
      <c r="H15" s="29">
        <f>SUM(D15:G15)</f>
        <v>61</v>
      </c>
    </row>
    <row r="16" spans="1:8" ht="16.5">
      <c r="A16" s="52" t="s">
        <v>257</v>
      </c>
      <c r="B16" s="49" t="s">
        <v>36</v>
      </c>
      <c r="C16" s="49" t="s">
        <v>33</v>
      </c>
      <c r="D16" s="29">
        <v>15</v>
      </c>
      <c r="E16" s="29">
        <v>23</v>
      </c>
      <c r="F16" s="29">
        <v>22</v>
      </c>
      <c r="G16" s="29"/>
      <c r="H16" s="29">
        <f>SUM(D16:G16)</f>
        <v>60</v>
      </c>
    </row>
    <row r="17" spans="1:8" ht="16.5">
      <c r="A17" s="52" t="s">
        <v>258</v>
      </c>
      <c r="B17" s="49" t="s">
        <v>140</v>
      </c>
      <c r="C17" s="49" t="s">
        <v>56</v>
      </c>
      <c r="D17" s="29">
        <v>18</v>
      </c>
      <c r="E17" s="29">
        <v>22</v>
      </c>
      <c r="F17" s="29">
        <v>19</v>
      </c>
      <c r="G17" s="29"/>
      <c r="H17" s="29">
        <f>SUM(D17:G17)</f>
        <v>59</v>
      </c>
    </row>
    <row r="18" spans="1:8" ht="16.5">
      <c r="A18" s="52" t="s">
        <v>259</v>
      </c>
      <c r="B18" s="49" t="s">
        <v>145</v>
      </c>
      <c r="C18" s="49" t="s">
        <v>142</v>
      </c>
      <c r="D18" s="29">
        <v>14</v>
      </c>
      <c r="E18" s="29">
        <v>21</v>
      </c>
      <c r="F18" s="29">
        <v>21</v>
      </c>
      <c r="G18" s="29"/>
      <c r="H18" s="29">
        <f>SUM(D18:G18)</f>
        <v>56</v>
      </c>
    </row>
    <row r="19" spans="1:8" ht="16.5">
      <c r="A19" s="52" t="s">
        <v>260</v>
      </c>
      <c r="B19" s="49" t="s">
        <v>90</v>
      </c>
      <c r="C19" s="49" t="s">
        <v>91</v>
      </c>
      <c r="D19" s="29">
        <v>17</v>
      </c>
      <c r="E19" s="29">
        <v>18</v>
      </c>
      <c r="F19" s="29">
        <v>21</v>
      </c>
      <c r="G19" s="29"/>
      <c r="H19" s="29">
        <f>SUM(D19:G19)</f>
        <v>56</v>
      </c>
    </row>
    <row r="20" spans="1:8" ht="16.5">
      <c r="A20" s="52" t="s">
        <v>261</v>
      </c>
      <c r="B20" s="49" t="s">
        <v>19</v>
      </c>
      <c r="C20" s="49" t="s">
        <v>18</v>
      </c>
      <c r="D20" s="29">
        <v>15</v>
      </c>
      <c r="E20" s="29">
        <v>25</v>
      </c>
      <c r="F20" s="29">
        <v>16</v>
      </c>
      <c r="G20" s="29"/>
      <c r="H20" s="29">
        <f>SUM(D20:G20)</f>
        <v>56</v>
      </c>
    </row>
    <row r="21" spans="1:8" ht="16.5">
      <c r="A21" s="52" t="s">
        <v>262</v>
      </c>
      <c r="B21" s="49" t="s">
        <v>143</v>
      </c>
      <c r="C21" s="49" t="s">
        <v>142</v>
      </c>
      <c r="D21" s="29">
        <v>16</v>
      </c>
      <c r="E21" s="29">
        <v>16</v>
      </c>
      <c r="F21" s="29">
        <v>21</v>
      </c>
      <c r="G21" s="29"/>
      <c r="H21" s="29">
        <f>SUM(D21:G21)</f>
        <v>53</v>
      </c>
    </row>
    <row r="22" spans="1:8" ht="16.5">
      <c r="A22" s="52" t="s">
        <v>263</v>
      </c>
      <c r="B22" s="49" t="s">
        <v>78</v>
      </c>
      <c r="C22" s="49" t="s">
        <v>79</v>
      </c>
      <c r="D22" s="29">
        <v>17</v>
      </c>
      <c r="E22" s="29">
        <v>15</v>
      </c>
      <c r="F22" s="29">
        <v>21</v>
      </c>
      <c r="G22" s="29"/>
      <c r="H22" s="29">
        <f>SUM(D22:G22)</f>
        <v>53</v>
      </c>
    </row>
    <row r="23" spans="1:8" ht="16.5">
      <c r="A23" s="52" t="s">
        <v>264</v>
      </c>
      <c r="B23" s="55" t="s">
        <v>126</v>
      </c>
      <c r="C23" s="55" t="s">
        <v>124</v>
      </c>
      <c r="D23" s="29">
        <v>16</v>
      </c>
      <c r="E23" s="29">
        <v>20</v>
      </c>
      <c r="F23" s="29">
        <v>17</v>
      </c>
      <c r="G23" s="29"/>
      <c r="H23" s="29">
        <f>SUM(D23:G23)</f>
        <v>53</v>
      </c>
    </row>
    <row r="24" spans="1:8" ht="16.5">
      <c r="A24" s="52" t="s">
        <v>265</v>
      </c>
      <c r="B24" s="49" t="s">
        <v>71</v>
      </c>
      <c r="C24" s="49" t="s">
        <v>70</v>
      </c>
      <c r="D24" s="29">
        <v>12</v>
      </c>
      <c r="E24" s="29">
        <v>20</v>
      </c>
      <c r="F24" s="29">
        <v>20</v>
      </c>
      <c r="G24" s="29"/>
      <c r="H24" s="29">
        <f>SUM(D24:G24)</f>
        <v>52</v>
      </c>
    </row>
    <row r="25" spans="1:8" ht="16.5">
      <c r="A25" s="52" t="s">
        <v>266</v>
      </c>
      <c r="B25" s="49" t="s">
        <v>59</v>
      </c>
      <c r="C25" s="49" t="s">
        <v>58</v>
      </c>
      <c r="D25" s="29">
        <v>14</v>
      </c>
      <c r="E25" s="29">
        <v>20</v>
      </c>
      <c r="F25" s="29">
        <v>18</v>
      </c>
      <c r="G25" s="29"/>
      <c r="H25" s="29">
        <f>SUM(D25:G25)</f>
        <v>52</v>
      </c>
    </row>
    <row r="26" spans="1:8" ht="16.5">
      <c r="A26" s="52" t="s">
        <v>267</v>
      </c>
      <c r="B26" s="35" t="s">
        <v>54</v>
      </c>
      <c r="C26" s="35" t="s">
        <v>50</v>
      </c>
      <c r="D26" s="29">
        <v>14</v>
      </c>
      <c r="E26" s="29">
        <v>20</v>
      </c>
      <c r="F26" s="29">
        <v>17</v>
      </c>
      <c r="G26" s="29"/>
      <c r="H26" s="29">
        <f>SUM(D26:G26)</f>
        <v>51</v>
      </c>
    </row>
    <row r="27" spans="1:8" ht="16.5">
      <c r="A27" s="52" t="s">
        <v>268</v>
      </c>
      <c r="B27" s="49" t="s">
        <v>99</v>
      </c>
      <c r="C27" s="49" t="s">
        <v>98</v>
      </c>
      <c r="D27" s="29">
        <v>17</v>
      </c>
      <c r="E27" s="29">
        <v>18</v>
      </c>
      <c r="F27" s="29">
        <v>16</v>
      </c>
      <c r="G27" s="29"/>
      <c r="H27" s="29">
        <f>SUM(D27:G27)</f>
        <v>51</v>
      </c>
    </row>
    <row r="28" spans="1:8" ht="16.5">
      <c r="A28" s="52" t="s">
        <v>269</v>
      </c>
      <c r="B28" s="49" t="s">
        <v>85</v>
      </c>
      <c r="C28" s="49" t="s">
        <v>79</v>
      </c>
      <c r="D28" s="29">
        <v>15</v>
      </c>
      <c r="E28" s="29">
        <v>17</v>
      </c>
      <c r="F28" s="29">
        <v>17</v>
      </c>
      <c r="G28" s="29"/>
      <c r="H28" s="29">
        <f>SUM(D28:G28)</f>
        <v>49</v>
      </c>
    </row>
    <row r="29" spans="1:8" ht="16.5">
      <c r="A29" s="52" t="s">
        <v>270</v>
      </c>
      <c r="B29" s="49" t="s">
        <v>102</v>
      </c>
      <c r="C29" s="49" t="s">
        <v>101</v>
      </c>
      <c r="D29" s="29">
        <v>12</v>
      </c>
      <c r="E29" s="29">
        <v>17</v>
      </c>
      <c r="F29" s="29">
        <v>19</v>
      </c>
      <c r="G29" s="29"/>
      <c r="H29" s="29">
        <f>SUM(D29:G29)</f>
        <v>48</v>
      </c>
    </row>
    <row r="30" spans="1:8" ht="16.5">
      <c r="A30" s="52" t="s">
        <v>271</v>
      </c>
      <c r="B30" s="49" t="s">
        <v>111</v>
      </c>
      <c r="C30" s="49" t="s">
        <v>101</v>
      </c>
      <c r="D30" s="29">
        <v>17</v>
      </c>
      <c r="E30" s="29">
        <v>13</v>
      </c>
      <c r="F30" s="29">
        <v>17</v>
      </c>
      <c r="G30" s="29"/>
      <c r="H30" s="29">
        <f>SUM(D30:G30)</f>
        <v>47</v>
      </c>
    </row>
    <row r="31" spans="1:8" ht="16.5">
      <c r="A31" s="52" t="s">
        <v>272</v>
      </c>
      <c r="B31" s="55" t="s">
        <v>128</v>
      </c>
      <c r="C31" s="55" t="s">
        <v>124</v>
      </c>
      <c r="D31" s="29">
        <v>12</v>
      </c>
      <c r="E31" s="29">
        <v>19</v>
      </c>
      <c r="F31" s="29">
        <v>16</v>
      </c>
      <c r="G31" s="29"/>
      <c r="H31" s="29">
        <f>SUM(D31:G31)</f>
        <v>47</v>
      </c>
    </row>
    <row r="32" spans="1:8" ht="16.5">
      <c r="A32" s="52" t="s">
        <v>273</v>
      </c>
      <c r="B32" s="49" t="s">
        <v>84</v>
      </c>
      <c r="C32" s="49" t="s">
        <v>79</v>
      </c>
      <c r="D32" s="29">
        <v>15</v>
      </c>
      <c r="E32" s="29">
        <v>13</v>
      </c>
      <c r="F32" s="29">
        <v>18</v>
      </c>
      <c r="G32" s="29"/>
      <c r="H32" s="29">
        <f>SUM(D32:G32)</f>
        <v>46</v>
      </c>
    </row>
    <row r="33" spans="1:8" ht="16.5">
      <c r="A33" s="52" t="s">
        <v>274</v>
      </c>
      <c r="B33" s="49" t="s">
        <v>92</v>
      </c>
      <c r="C33" s="49" t="s">
        <v>91</v>
      </c>
      <c r="D33" s="29">
        <v>10</v>
      </c>
      <c r="E33" s="29">
        <v>19</v>
      </c>
      <c r="F33" s="29">
        <v>17</v>
      </c>
      <c r="G33" s="29"/>
      <c r="H33" s="29">
        <f>SUM(D33:G33)</f>
        <v>46</v>
      </c>
    </row>
    <row r="34" spans="1:8" ht="16.5">
      <c r="A34" s="52" t="s">
        <v>275</v>
      </c>
      <c r="B34" s="49" t="s">
        <v>117</v>
      </c>
      <c r="C34" s="49" t="s">
        <v>113</v>
      </c>
      <c r="D34" s="29">
        <v>16</v>
      </c>
      <c r="E34" s="29">
        <v>15</v>
      </c>
      <c r="F34" s="29">
        <v>15</v>
      </c>
      <c r="G34" s="29"/>
      <c r="H34" s="29">
        <f>SUM(D34:G34)</f>
        <v>46</v>
      </c>
    </row>
    <row r="35" spans="1:8" ht="16.5">
      <c r="A35" s="52" t="s">
        <v>276</v>
      </c>
      <c r="B35" s="49" t="s">
        <v>109</v>
      </c>
      <c r="C35" s="49" t="s">
        <v>101</v>
      </c>
      <c r="D35" s="29">
        <v>13</v>
      </c>
      <c r="E35" s="29">
        <v>14</v>
      </c>
      <c r="F35" s="29">
        <v>18</v>
      </c>
      <c r="G35" s="29"/>
      <c r="H35" s="29">
        <f>SUM(D35:G35)</f>
        <v>45</v>
      </c>
    </row>
    <row r="36" spans="1:8" ht="16.5">
      <c r="A36" s="52" t="s">
        <v>277</v>
      </c>
      <c r="B36" s="71" t="s">
        <v>149</v>
      </c>
      <c r="C36" s="49" t="s">
        <v>148</v>
      </c>
      <c r="D36" s="29">
        <v>14</v>
      </c>
      <c r="E36" s="29">
        <v>15</v>
      </c>
      <c r="F36" s="29">
        <v>15</v>
      </c>
      <c r="G36" s="29"/>
      <c r="H36" s="29">
        <f>SUM(D36:G36)</f>
        <v>44</v>
      </c>
    </row>
    <row r="37" spans="1:8" ht="16.5">
      <c r="A37" s="52" t="s">
        <v>278</v>
      </c>
      <c r="B37" s="49" t="s">
        <v>72</v>
      </c>
      <c r="C37" s="49" t="s">
        <v>70</v>
      </c>
      <c r="D37" s="29">
        <v>10</v>
      </c>
      <c r="E37" s="29">
        <v>16</v>
      </c>
      <c r="F37" s="29">
        <v>17</v>
      </c>
      <c r="G37" s="29"/>
      <c r="H37" s="29">
        <f>SUM(D37:G37)</f>
        <v>43</v>
      </c>
    </row>
    <row r="38" spans="1:8" ht="16.5">
      <c r="A38" s="52" t="s">
        <v>279</v>
      </c>
      <c r="B38" s="49" t="s">
        <v>122</v>
      </c>
      <c r="C38" s="49" t="s">
        <v>113</v>
      </c>
      <c r="D38" s="29">
        <v>9</v>
      </c>
      <c r="E38" s="29">
        <v>15</v>
      </c>
      <c r="F38" s="29">
        <v>18</v>
      </c>
      <c r="G38" s="29"/>
      <c r="H38" s="29">
        <f>SUM(D38:G38)</f>
        <v>42</v>
      </c>
    </row>
    <row r="39" spans="1:8" ht="16.5">
      <c r="A39" s="52" t="s">
        <v>280</v>
      </c>
      <c r="B39" s="49" t="s">
        <v>131</v>
      </c>
      <c r="C39" s="49" t="s">
        <v>40</v>
      </c>
      <c r="D39" s="29">
        <v>9</v>
      </c>
      <c r="E39" s="29">
        <v>16</v>
      </c>
      <c r="F39" s="29">
        <v>17</v>
      </c>
      <c r="G39" s="29"/>
      <c r="H39" s="29">
        <f>SUM(D39:G39)</f>
        <v>42</v>
      </c>
    </row>
    <row r="40" spans="1:8" ht="16.5">
      <c r="A40" s="52" t="s">
        <v>281</v>
      </c>
      <c r="B40" s="49" t="s">
        <v>32</v>
      </c>
      <c r="C40" s="49" t="s">
        <v>33</v>
      </c>
      <c r="D40" s="29">
        <v>13</v>
      </c>
      <c r="E40" s="29">
        <v>13</v>
      </c>
      <c r="F40" s="29">
        <v>15</v>
      </c>
      <c r="G40" s="29"/>
      <c r="H40" s="29">
        <f>SUM(D40:G40)</f>
        <v>41</v>
      </c>
    </row>
    <row r="41" spans="1:8" ht="16.5">
      <c r="A41" s="52" t="s">
        <v>282</v>
      </c>
      <c r="B41" s="49" t="s">
        <v>69</v>
      </c>
      <c r="C41" s="49" t="s">
        <v>70</v>
      </c>
      <c r="D41" s="29">
        <v>11</v>
      </c>
      <c r="E41" s="29">
        <v>16</v>
      </c>
      <c r="F41" s="29">
        <v>14</v>
      </c>
      <c r="G41" s="29"/>
      <c r="H41" s="29">
        <f>SUM(D41:G41)</f>
        <v>41</v>
      </c>
    </row>
    <row r="42" spans="1:8" ht="16.5">
      <c r="A42" s="52" t="s">
        <v>283</v>
      </c>
      <c r="B42" s="49" t="s">
        <v>35</v>
      </c>
      <c r="C42" s="49" t="s">
        <v>33</v>
      </c>
      <c r="D42" s="29">
        <v>10</v>
      </c>
      <c r="E42" s="29">
        <v>16</v>
      </c>
      <c r="F42" s="29">
        <v>14</v>
      </c>
      <c r="G42" s="29"/>
      <c r="H42" s="29">
        <f>SUM(D42:G42)</f>
        <v>40</v>
      </c>
    </row>
    <row r="43" spans="1:8" ht="16.5">
      <c r="A43" s="52" t="s">
        <v>284</v>
      </c>
      <c r="B43" s="49" t="s">
        <v>115</v>
      </c>
      <c r="C43" s="49" t="s">
        <v>113</v>
      </c>
      <c r="D43" s="29">
        <v>9</v>
      </c>
      <c r="E43" s="29">
        <v>14</v>
      </c>
      <c r="F43" s="29">
        <v>16</v>
      </c>
      <c r="G43" s="29"/>
      <c r="H43" s="29">
        <f>SUM(D43:G43)</f>
        <v>39</v>
      </c>
    </row>
    <row r="44" spans="1:8" ht="16.5">
      <c r="A44" s="52" t="s">
        <v>285</v>
      </c>
      <c r="B44" s="71" t="s">
        <v>153</v>
      </c>
      <c r="C44" s="49" t="s">
        <v>148</v>
      </c>
      <c r="D44" s="29">
        <v>8</v>
      </c>
      <c r="E44" s="29">
        <v>11</v>
      </c>
      <c r="F44" s="29">
        <v>19</v>
      </c>
      <c r="G44" s="29"/>
      <c r="H44" s="29">
        <f>SUM(D44:G44)</f>
        <v>38</v>
      </c>
    </row>
    <row r="45" spans="1:8" ht="16.5">
      <c r="A45" s="52" t="s">
        <v>286</v>
      </c>
      <c r="B45" s="49" t="s">
        <v>123</v>
      </c>
      <c r="C45" s="49" t="s">
        <v>113</v>
      </c>
      <c r="D45" s="29">
        <v>16</v>
      </c>
      <c r="E45" s="29">
        <v>10</v>
      </c>
      <c r="F45" s="29">
        <v>12</v>
      </c>
      <c r="G45" s="29"/>
      <c r="H45" s="29">
        <f>SUM(D45:G45)</f>
        <v>38</v>
      </c>
    </row>
    <row r="46" spans="1:8" ht="16.5">
      <c r="A46" s="52" t="s">
        <v>287</v>
      </c>
      <c r="B46" s="49" t="s">
        <v>162</v>
      </c>
      <c r="C46" s="49" t="s">
        <v>142</v>
      </c>
      <c r="D46" s="29">
        <v>0</v>
      </c>
      <c r="E46" s="29">
        <v>17</v>
      </c>
      <c r="F46" s="29">
        <v>20</v>
      </c>
      <c r="G46" s="29"/>
      <c r="H46" s="29">
        <f>SUM(D46:G46)</f>
        <v>37</v>
      </c>
    </row>
    <row r="47" spans="1:8" ht="16.5">
      <c r="A47" s="52" t="s">
        <v>288</v>
      </c>
      <c r="B47" s="35" t="s">
        <v>52</v>
      </c>
      <c r="C47" s="35" t="s">
        <v>50</v>
      </c>
      <c r="D47" s="29">
        <v>11</v>
      </c>
      <c r="E47" s="29">
        <v>12</v>
      </c>
      <c r="F47" s="29">
        <v>13</v>
      </c>
      <c r="G47" s="29"/>
      <c r="H47" s="29">
        <f>SUM(D47:G47)</f>
        <v>36</v>
      </c>
    </row>
    <row r="48" spans="1:8" ht="16.5">
      <c r="A48" s="52" t="s">
        <v>289</v>
      </c>
      <c r="B48" s="49" t="s">
        <v>116</v>
      </c>
      <c r="C48" s="49" t="s">
        <v>113</v>
      </c>
      <c r="D48" s="29">
        <v>10</v>
      </c>
      <c r="E48" s="29">
        <v>12</v>
      </c>
      <c r="F48" s="29">
        <v>13</v>
      </c>
      <c r="G48" s="29"/>
      <c r="H48" s="29">
        <f>SUM(D48:G48)</f>
        <v>35</v>
      </c>
    </row>
    <row r="49" spans="1:8" ht="16.5">
      <c r="A49" s="52" t="s">
        <v>290</v>
      </c>
      <c r="B49" s="71" t="s">
        <v>147</v>
      </c>
      <c r="C49" s="49" t="s">
        <v>148</v>
      </c>
      <c r="D49" s="29">
        <v>16</v>
      </c>
      <c r="E49" s="29">
        <v>0</v>
      </c>
      <c r="F49" s="29">
        <v>17</v>
      </c>
      <c r="G49" s="29"/>
      <c r="H49" s="29">
        <f>SUM(D49:G49)</f>
        <v>33</v>
      </c>
    </row>
    <row r="50" spans="1:8" ht="16.5">
      <c r="A50" s="52" t="s">
        <v>291</v>
      </c>
      <c r="B50" s="49" t="s">
        <v>83</v>
      </c>
      <c r="C50" s="49" t="s">
        <v>79</v>
      </c>
      <c r="D50" s="29">
        <v>3</v>
      </c>
      <c r="E50" s="29">
        <v>15</v>
      </c>
      <c r="F50" s="29">
        <v>15</v>
      </c>
      <c r="G50" s="29"/>
      <c r="H50" s="29">
        <f>SUM(D50:G50)</f>
        <v>33</v>
      </c>
    </row>
    <row r="51" spans="1:8" ht="16.5">
      <c r="A51" s="52" t="s">
        <v>292</v>
      </c>
      <c r="B51" s="49" t="s">
        <v>34</v>
      </c>
      <c r="C51" s="49" t="s">
        <v>33</v>
      </c>
      <c r="D51" s="29">
        <v>13</v>
      </c>
      <c r="E51" s="29">
        <v>9</v>
      </c>
      <c r="F51" s="29">
        <v>11</v>
      </c>
      <c r="G51" s="29"/>
      <c r="H51" s="29">
        <f>SUM(D51:G51)</f>
        <v>33</v>
      </c>
    </row>
    <row r="52" spans="1:8" ht="16.5">
      <c r="A52" s="52" t="s">
        <v>293</v>
      </c>
      <c r="B52" s="49" t="s">
        <v>130</v>
      </c>
      <c r="C52" s="49" t="s">
        <v>40</v>
      </c>
      <c r="D52" s="29">
        <v>3</v>
      </c>
      <c r="E52" s="29">
        <v>15</v>
      </c>
      <c r="F52" s="29">
        <v>14</v>
      </c>
      <c r="G52" s="29"/>
      <c r="H52" s="29">
        <f>SUM(D52:G52)</f>
        <v>32</v>
      </c>
    </row>
    <row r="53" spans="1:8" ht="16.5">
      <c r="A53" s="52" t="s">
        <v>294</v>
      </c>
      <c r="B53" s="35" t="s">
        <v>53</v>
      </c>
      <c r="C53" s="35" t="s">
        <v>50</v>
      </c>
      <c r="D53" s="29">
        <v>6</v>
      </c>
      <c r="E53" s="29">
        <v>13</v>
      </c>
      <c r="F53" s="29">
        <v>13</v>
      </c>
      <c r="G53" s="29"/>
      <c r="H53" s="29">
        <f>SUM(D53:G53)</f>
        <v>32</v>
      </c>
    </row>
    <row r="54" spans="1:8" ht="16.5">
      <c r="A54" s="52" t="s">
        <v>295</v>
      </c>
      <c r="B54" s="49" t="s">
        <v>120</v>
      </c>
      <c r="C54" s="49" t="s">
        <v>113</v>
      </c>
      <c r="D54" s="29">
        <v>7</v>
      </c>
      <c r="E54" s="29">
        <v>12</v>
      </c>
      <c r="F54" s="29">
        <v>13</v>
      </c>
      <c r="G54" s="29"/>
      <c r="H54" s="29">
        <f>SUM(D54:G54)</f>
        <v>32</v>
      </c>
    </row>
    <row r="55" spans="1:8" ht="16.5">
      <c r="A55" s="52" t="s">
        <v>296</v>
      </c>
      <c r="B55" s="49" t="s">
        <v>81</v>
      </c>
      <c r="C55" s="49" t="s">
        <v>79</v>
      </c>
      <c r="D55" s="29">
        <v>10</v>
      </c>
      <c r="E55" s="29">
        <v>0</v>
      </c>
      <c r="F55" s="29">
        <v>21</v>
      </c>
      <c r="G55" s="29"/>
      <c r="H55" s="29">
        <f>SUM(D55:G55)</f>
        <v>31</v>
      </c>
    </row>
    <row r="56" spans="1:8" ht="16.5">
      <c r="A56" s="52" t="s">
        <v>297</v>
      </c>
      <c r="B56" s="49" t="s">
        <v>163</v>
      </c>
      <c r="C56" s="49" t="s">
        <v>142</v>
      </c>
      <c r="D56" s="29">
        <v>0</v>
      </c>
      <c r="E56" s="29">
        <v>16</v>
      </c>
      <c r="F56" s="29">
        <v>15</v>
      </c>
      <c r="G56" s="29"/>
      <c r="H56" s="29">
        <f>SUM(D56:G56)</f>
        <v>31</v>
      </c>
    </row>
    <row r="57" spans="1:8" ht="16.5">
      <c r="A57" s="52" t="s">
        <v>298</v>
      </c>
      <c r="B57" s="55" t="s">
        <v>127</v>
      </c>
      <c r="C57" s="55" t="s">
        <v>124</v>
      </c>
      <c r="D57" s="29">
        <v>13</v>
      </c>
      <c r="E57" s="29">
        <v>12</v>
      </c>
      <c r="F57" s="29">
        <v>6</v>
      </c>
      <c r="G57" s="29"/>
      <c r="H57" s="29">
        <f>SUM(D57:G57)</f>
        <v>31</v>
      </c>
    </row>
    <row r="58" spans="1:8" ht="16.5">
      <c r="A58" s="52" t="s">
        <v>299</v>
      </c>
      <c r="B58" s="49" t="s">
        <v>159</v>
      </c>
      <c r="C58" s="49" t="s">
        <v>40</v>
      </c>
      <c r="D58" s="29">
        <v>6</v>
      </c>
      <c r="E58" s="29">
        <v>12</v>
      </c>
      <c r="F58" s="29">
        <v>12</v>
      </c>
      <c r="G58" s="29"/>
      <c r="H58" s="29">
        <f>SUM(D58:G58)</f>
        <v>30</v>
      </c>
    </row>
    <row r="59" spans="1:8" ht="16.5">
      <c r="A59" s="52" t="s">
        <v>300</v>
      </c>
      <c r="B59" s="49" t="s">
        <v>100</v>
      </c>
      <c r="C59" s="49" t="s">
        <v>101</v>
      </c>
      <c r="D59" s="29">
        <v>7</v>
      </c>
      <c r="E59" s="29">
        <v>9</v>
      </c>
      <c r="F59" s="29">
        <v>13</v>
      </c>
      <c r="G59" s="29"/>
      <c r="H59" s="29">
        <f>SUM(D59:G59)</f>
        <v>29</v>
      </c>
    </row>
    <row r="60" spans="1:8" ht="16.5">
      <c r="A60" s="52" t="s">
        <v>301</v>
      </c>
      <c r="B60" s="49" t="s">
        <v>77</v>
      </c>
      <c r="C60" s="49" t="s">
        <v>74</v>
      </c>
      <c r="D60" s="29">
        <v>13</v>
      </c>
      <c r="E60" s="29">
        <v>16</v>
      </c>
      <c r="F60" s="29">
        <v>0</v>
      </c>
      <c r="G60" s="29"/>
      <c r="H60" s="29">
        <f>SUM(D60:G60)</f>
        <v>29</v>
      </c>
    </row>
    <row r="61" spans="1:8" ht="16.5">
      <c r="A61" s="52" t="s">
        <v>302</v>
      </c>
      <c r="B61" s="49" t="s">
        <v>110</v>
      </c>
      <c r="C61" s="49" t="s">
        <v>101</v>
      </c>
      <c r="D61" s="29">
        <v>14</v>
      </c>
      <c r="E61" s="29">
        <v>15</v>
      </c>
      <c r="F61" s="29">
        <v>0</v>
      </c>
      <c r="G61" s="29"/>
      <c r="H61" s="29">
        <f>SUM(D61:G61)</f>
        <v>29</v>
      </c>
    </row>
    <row r="62" spans="1:8" ht="16.5">
      <c r="A62" s="52" t="s">
        <v>303</v>
      </c>
      <c r="B62" s="49" t="s">
        <v>118</v>
      </c>
      <c r="C62" s="49" t="s">
        <v>113</v>
      </c>
      <c r="D62" s="29">
        <v>7</v>
      </c>
      <c r="E62" s="29">
        <v>11</v>
      </c>
      <c r="F62" s="29">
        <v>10</v>
      </c>
      <c r="G62" s="29"/>
      <c r="H62" s="29">
        <f>SUM(D62:G62)</f>
        <v>28</v>
      </c>
    </row>
    <row r="63" spans="1:8" ht="16.5">
      <c r="A63" s="52" t="s">
        <v>304</v>
      </c>
      <c r="B63" s="49" t="s">
        <v>60</v>
      </c>
      <c r="C63" s="49" t="s">
        <v>58</v>
      </c>
      <c r="D63" s="29">
        <v>4</v>
      </c>
      <c r="E63" s="62">
        <v>12</v>
      </c>
      <c r="F63" s="29">
        <v>11</v>
      </c>
      <c r="G63" s="29"/>
      <c r="H63" s="29">
        <f>SUM(D63:G63)</f>
        <v>27</v>
      </c>
    </row>
    <row r="64" spans="1:8" ht="16.5">
      <c r="A64" s="52" t="s">
        <v>305</v>
      </c>
      <c r="B64" s="49" t="s">
        <v>44</v>
      </c>
      <c r="C64" s="49" t="s">
        <v>43</v>
      </c>
      <c r="D64" s="29">
        <v>8</v>
      </c>
      <c r="E64" s="29">
        <v>10</v>
      </c>
      <c r="F64" s="29">
        <v>9</v>
      </c>
      <c r="G64" s="29"/>
      <c r="H64" s="29">
        <f>SUM(D64:G64)</f>
        <v>27</v>
      </c>
    </row>
    <row r="65" spans="1:8" ht="16.5">
      <c r="A65" s="52" t="s">
        <v>306</v>
      </c>
      <c r="B65" s="49" t="s">
        <v>75</v>
      </c>
      <c r="C65" s="49" t="s">
        <v>74</v>
      </c>
      <c r="D65" s="29">
        <v>6</v>
      </c>
      <c r="E65" s="29">
        <v>13</v>
      </c>
      <c r="F65" s="29">
        <v>8</v>
      </c>
      <c r="G65" s="29"/>
      <c r="H65" s="29">
        <f>SUM(D65:G65)</f>
        <v>27</v>
      </c>
    </row>
    <row r="66" spans="1:8" ht="16.5">
      <c r="A66" s="52" t="s">
        <v>307</v>
      </c>
      <c r="B66" s="71" t="s">
        <v>152</v>
      </c>
      <c r="C66" s="49" t="s">
        <v>148</v>
      </c>
      <c r="D66" s="29">
        <v>8</v>
      </c>
      <c r="E66" s="29">
        <v>10</v>
      </c>
      <c r="F66" s="29">
        <v>8</v>
      </c>
      <c r="G66" s="29"/>
      <c r="H66" s="29">
        <f>SUM(D66:G66)</f>
        <v>26</v>
      </c>
    </row>
    <row r="67" spans="1:8" ht="16.5">
      <c r="A67" s="52" t="s">
        <v>308</v>
      </c>
      <c r="B67" s="49" t="s">
        <v>158</v>
      </c>
      <c r="C67" s="49" t="s">
        <v>40</v>
      </c>
      <c r="D67" s="29">
        <v>7</v>
      </c>
      <c r="E67" s="29">
        <v>14</v>
      </c>
      <c r="F67" s="29">
        <v>5</v>
      </c>
      <c r="G67" s="29"/>
      <c r="H67" s="29">
        <f>SUM(D67:G67)</f>
        <v>26</v>
      </c>
    </row>
    <row r="68" spans="1:8" ht="16.5">
      <c r="A68" s="52" t="s">
        <v>309</v>
      </c>
      <c r="B68" s="71" t="s">
        <v>172</v>
      </c>
      <c r="C68" s="49" t="s">
        <v>148</v>
      </c>
      <c r="D68" s="29">
        <v>11</v>
      </c>
      <c r="E68" s="29">
        <v>15</v>
      </c>
      <c r="F68" s="29">
        <v>0</v>
      </c>
      <c r="G68" s="29"/>
      <c r="H68" s="29">
        <f>SUM(D68:G68)</f>
        <v>26</v>
      </c>
    </row>
    <row r="69" spans="1:8" ht="16.5">
      <c r="A69" s="52" t="s">
        <v>310</v>
      </c>
      <c r="B69" s="57" t="s">
        <v>150</v>
      </c>
      <c r="C69" s="49" t="s">
        <v>151</v>
      </c>
      <c r="D69" s="29">
        <v>12</v>
      </c>
      <c r="E69" s="29">
        <v>14</v>
      </c>
      <c r="F69" s="29">
        <v>0</v>
      </c>
      <c r="G69" s="29"/>
      <c r="H69" s="29">
        <f>SUM(D69:G69)</f>
        <v>26</v>
      </c>
    </row>
    <row r="70" spans="1:8" ht="16.5">
      <c r="A70" s="52" t="s">
        <v>311</v>
      </c>
      <c r="B70" s="49" t="s">
        <v>95</v>
      </c>
      <c r="C70" s="49" t="s">
        <v>91</v>
      </c>
      <c r="D70" s="29">
        <v>3</v>
      </c>
      <c r="E70" s="29">
        <v>12</v>
      </c>
      <c r="F70" s="29">
        <v>10</v>
      </c>
      <c r="G70" s="29"/>
      <c r="H70" s="29">
        <f>SUM(D70:G70)</f>
        <v>25</v>
      </c>
    </row>
    <row r="71" spans="1:8" ht="16.5">
      <c r="A71" s="52" t="s">
        <v>312</v>
      </c>
      <c r="B71" s="49" t="s">
        <v>80</v>
      </c>
      <c r="C71" s="49" t="s">
        <v>79</v>
      </c>
      <c r="D71" s="29">
        <v>6</v>
      </c>
      <c r="E71" s="29">
        <v>11</v>
      </c>
      <c r="F71" s="29">
        <v>8</v>
      </c>
      <c r="G71" s="29"/>
      <c r="H71" s="29">
        <f>SUM(D71:G71)</f>
        <v>25</v>
      </c>
    </row>
    <row r="72" spans="1:8" ht="16.5">
      <c r="A72" s="52" t="s">
        <v>313</v>
      </c>
      <c r="B72" s="49" t="s">
        <v>82</v>
      </c>
      <c r="C72" s="49" t="s">
        <v>113</v>
      </c>
      <c r="D72" s="29">
        <v>7</v>
      </c>
      <c r="E72" s="29">
        <v>5</v>
      </c>
      <c r="F72" s="29">
        <v>11</v>
      </c>
      <c r="G72" s="29"/>
      <c r="H72" s="29">
        <f>SUM(D72:G72)</f>
        <v>23</v>
      </c>
    </row>
    <row r="73" spans="1:8" ht="16.5">
      <c r="A73" s="52" t="s">
        <v>314</v>
      </c>
      <c r="B73" s="49" t="s">
        <v>94</v>
      </c>
      <c r="C73" s="49" t="s">
        <v>91</v>
      </c>
      <c r="D73" s="29">
        <v>12</v>
      </c>
      <c r="E73" s="29">
        <v>11</v>
      </c>
      <c r="F73" s="29">
        <v>0</v>
      </c>
      <c r="G73" s="29"/>
      <c r="H73" s="29">
        <f>SUM(D73:G73)</f>
        <v>23</v>
      </c>
    </row>
    <row r="74" spans="1:8" ht="16.5">
      <c r="A74" s="52" t="s">
        <v>315</v>
      </c>
      <c r="B74" s="35" t="s">
        <v>51</v>
      </c>
      <c r="C74" s="35" t="s">
        <v>50</v>
      </c>
      <c r="D74" s="29">
        <v>13</v>
      </c>
      <c r="E74" s="29">
        <v>10</v>
      </c>
      <c r="F74" s="29">
        <v>0</v>
      </c>
      <c r="G74" s="29"/>
      <c r="H74" s="29">
        <f>SUM(D74:G74)</f>
        <v>23</v>
      </c>
    </row>
    <row r="75" spans="1:8" ht="16.5">
      <c r="A75" s="52" t="s">
        <v>316</v>
      </c>
      <c r="B75" s="49" t="s">
        <v>165</v>
      </c>
      <c r="C75" s="49" t="s">
        <v>142</v>
      </c>
      <c r="D75" s="29">
        <v>0</v>
      </c>
      <c r="E75" s="29">
        <v>10</v>
      </c>
      <c r="F75" s="29">
        <v>12</v>
      </c>
      <c r="G75" s="29"/>
      <c r="H75" s="29">
        <f>SUM(D75:G75)</f>
        <v>22</v>
      </c>
    </row>
    <row r="76" spans="1:8" ht="16.5">
      <c r="A76" s="52" t="s">
        <v>317</v>
      </c>
      <c r="B76" s="49" t="s">
        <v>93</v>
      </c>
      <c r="C76" s="49" t="s">
        <v>91</v>
      </c>
      <c r="D76" s="29">
        <v>7</v>
      </c>
      <c r="E76" s="29">
        <v>7</v>
      </c>
      <c r="F76" s="29">
        <v>8</v>
      </c>
      <c r="G76" s="29"/>
      <c r="H76" s="29">
        <f>SUM(D76:G76)</f>
        <v>22</v>
      </c>
    </row>
    <row r="77" spans="1:8" ht="16.5">
      <c r="A77" s="52" t="s">
        <v>318</v>
      </c>
      <c r="B77" s="49" t="s">
        <v>86</v>
      </c>
      <c r="C77" s="49" t="s">
        <v>87</v>
      </c>
      <c r="D77" s="29">
        <v>6</v>
      </c>
      <c r="E77" s="29">
        <v>7</v>
      </c>
      <c r="F77" s="29">
        <v>8</v>
      </c>
      <c r="G77" s="29"/>
      <c r="H77" s="29">
        <f>SUM(D77:G77)</f>
        <v>21</v>
      </c>
    </row>
    <row r="78" spans="1:8" ht="16.5">
      <c r="A78" s="52" t="s">
        <v>319</v>
      </c>
      <c r="B78" s="49" t="s">
        <v>245</v>
      </c>
      <c r="C78" s="49" t="s">
        <v>142</v>
      </c>
      <c r="D78" s="29">
        <v>0</v>
      </c>
      <c r="E78" s="29">
        <v>0</v>
      </c>
      <c r="F78" s="29">
        <v>19</v>
      </c>
      <c r="G78" s="29"/>
      <c r="H78" s="29">
        <f>SUM(D78:G78)</f>
        <v>19</v>
      </c>
    </row>
    <row r="79" spans="1:8" ht="16.5">
      <c r="A79" s="52" t="s">
        <v>320</v>
      </c>
      <c r="B79" s="49" t="s">
        <v>114</v>
      </c>
      <c r="C79" s="49" t="s">
        <v>113</v>
      </c>
      <c r="D79" s="29">
        <v>3</v>
      </c>
      <c r="E79" s="29">
        <v>7</v>
      </c>
      <c r="F79" s="29">
        <v>9</v>
      </c>
      <c r="G79" s="29"/>
      <c r="H79" s="29">
        <f>SUM(D79:G79)</f>
        <v>19</v>
      </c>
    </row>
    <row r="80" spans="1:8" ht="16.5">
      <c r="A80" s="52" t="s">
        <v>321</v>
      </c>
      <c r="B80" s="49" t="s">
        <v>135</v>
      </c>
      <c r="C80" s="49" t="s">
        <v>40</v>
      </c>
      <c r="D80" s="29">
        <v>7</v>
      </c>
      <c r="E80" s="29">
        <v>6</v>
      </c>
      <c r="F80" s="29">
        <v>6</v>
      </c>
      <c r="G80" s="29"/>
      <c r="H80" s="29">
        <f>SUM(D80:G80)</f>
        <v>19</v>
      </c>
    </row>
    <row r="81" spans="1:8" ht="16.5">
      <c r="A81" s="52" t="s">
        <v>322</v>
      </c>
      <c r="B81" s="55" t="s">
        <v>161</v>
      </c>
      <c r="C81" s="55" t="s">
        <v>124</v>
      </c>
      <c r="D81" s="29">
        <v>0</v>
      </c>
      <c r="E81" s="29">
        <v>18</v>
      </c>
      <c r="F81" s="29">
        <v>0</v>
      </c>
      <c r="G81" s="29"/>
      <c r="H81" s="29">
        <f>SUM(D81:G81)</f>
        <v>18</v>
      </c>
    </row>
    <row r="82" spans="1:8" ht="16.5">
      <c r="A82" s="52" t="s">
        <v>323</v>
      </c>
      <c r="B82" s="49" t="s">
        <v>96</v>
      </c>
      <c r="C82" s="49" t="s">
        <v>91</v>
      </c>
      <c r="D82" s="29">
        <v>3</v>
      </c>
      <c r="E82" s="29">
        <v>8</v>
      </c>
      <c r="F82" s="29">
        <v>6</v>
      </c>
      <c r="G82" s="29"/>
      <c r="H82" s="29">
        <f>SUM(D82:G82)</f>
        <v>17</v>
      </c>
    </row>
    <row r="83" spans="1:8" ht="16.5">
      <c r="A83" s="52" t="s">
        <v>324</v>
      </c>
      <c r="B83" s="49" t="s">
        <v>146</v>
      </c>
      <c r="C83" s="49" t="s">
        <v>142</v>
      </c>
      <c r="D83" s="29">
        <v>9</v>
      </c>
      <c r="E83" s="29">
        <v>8</v>
      </c>
      <c r="F83" s="29">
        <v>0</v>
      </c>
      <c r="G83" s="29"/>
      <c r="H83" s="29">
        <f>SUM(D83:G83)</f>
        <v>17</v>
      </c>
    </row>
    <row r="84" spans="1:8" ht="16.5">
      <c r="A84" s="52" t="s">
        <v>325</v>
      </c>
      <c r="B84" s="49" t="s">
        <v>169</v>
      </c>
      <c r="C84" s="49" t="s">
        <v>40</v>
      </c>
      <c r="D84" s="29">
        <v>0</v>
      </c>
      <c r="E84" s="29">
        <v>5</v>
      </c>
      <c r="F84" s="29">
        <v>11</v>
      </c>
      <c r="G84" s="29"/>
      <c r="H84" s="29">
        <f>SUM(D84:G84)</f>
        <v>16</v>
      </c>
    </row>
    <row r="85" spans="1:8" ht="16.5">
      <c r="A85" s="52" t="s">
        <v>326</v>
      </c>
      <c r="B85" s="49" t="s">
        <v>62</v>
      </c>
      <c r="C85" s="49" t="s">
        <v>58</v>
      </c>
      <c r="D85" s="29">
        <v>7</v>
      </c>
      <c r="E85" s="29">
        <v>0</v>
      </c>
      <c r="F85" s="29">
        <v>9</v>
      </c>
      <c r="G85" s="29"/>
      <c r="H85" s="29">
        <f>SUM(D85:G85)</f>
        <v>16</v>
      </c>
    </row>
    <row r="86" spans="1:8" ht="16.5">
      <c r="A86" s="52" t="s">
        <v>327</v>
      </c>
      <c r="B86" s="49" t="s">
        <v>164</v>
      </c>
      <c r="C86" s="49" t="s">
        <v>142</v>
      </c>
      <c r="D86" s="29">
        <v>0</v>
      </c>
      <c r="E86" s="29">
        <v>10</v>
      </c>
      <c r="F86" s="29">
        <v>6</v>
      </c>
      <c r="G86" s="29"/>
      <c r="H86" s="29">
        <f>SUM(D86:G86)</f>
        <v>16</v>
      </c>
    </row>
    <row r="87" spans="1:8" ht="16.5">
      <c r="A87" s="52" t="s">
        <v>328</v>
      </c>
      <c r="B87" s="49" t="s">
        <v>137</v>
      </c>
      <c r="C87" s="49" t="s">
        <v>133</v>
      </c>
      <c r="D87" s="29">
        <v>5</v>
      </c>
      <c r="E87" s="29">
        <v>11</v>
      </c>
      <c r="F87" s="29">
        <v>0</v>
      </c>
      <c r="G87" s="29"/>
      <c r="H87" s="29">
        <f>SUM(D87:G87)</f>
        <v>16</v>
      </c>
    </row>
    <row r="88" spans="1:8" ht="16.5">
      <c r="A88" s="52" t="s">
        <v>329</v>
      </c>
      <c r="B88" s="49" t="s">
        <v>73</v>
      </c>
      <c r="C88" s="49" t="s">
        <v>74</v>
      </c>
      <c r="D88" s="29">
        <v>7</v>
      </c>
      <c r="E88" s="29">
        <v>0</v>
      </c>
      <c r="F88" s="29">
        <v>8</v>
      </c>
      <c r="G88" s="29"/>
      <c r="H88" s="29">
        <f>SUM(D88:G88)</f>
        <v>15</v>
      </c>
    </row>
    <row r="89" spans="1:8" ht="16.5">
      <c r="A89" s="52" t="s">
        <v>330</v>
      </c>
      <c r="B89" s="71" t="s">
        <v>171</v>
      </c>
      <c r="C89" s="49" t="s">
        <v>148</v>
      </c>
      <c r="D89" s="29">
        <v>0</v>
      </c>
      <c r="E89" s="29">
        <v>15</v>
      </c>
      <c r="F89" s="29">
        <v>0</v>
      </c>
      <c r="G89" s="29"/>
      <c r="H89" s="29">
        <f>SUM(D89:G89)</f>
        <v>15</v>
      </c>
    </row>
    <row r="90" spans="1:8" ht="16.5">
      <c r="A90" s="52" t="s">
        <v>331</v>
      </c>
      <c r="B90" s="49" t="s">
        <v>157</v>
      </c>
      <c r="C90" s="49" t="s">
        <v>74</v>
      </c>
      <c r="D90" s="29">
        <v>0</v>
      </c>
      <c r="E90" s="29">
        <v>9</v>
      </c>
      <c r="F90" s="29">
        <v>5</v>
      </c>
      <c r="G90" s="29"/>
      <c r="H90" s="29">
        <f>SUM(D90:G90)</f>
        <v>14</v>
      </c>
    </row>
    <row r="91" spans="1:8" ht="16.5">
      <c r="A91" s="52" t="s">
        <v>332</v>
      </c>
      <c r="B91" s="49" t="s">
        <v>61</v>
      </c>
      <c r="C91" s="49" t="s">
        <v>58</v>
      </c>
      <c r="D91" s="29">
        <v>5</v>
      </c>
      <c r="E91" s="29">
        <v>9</v>
      </c>
      <c r="F91" s="29">
        <v>0</v>
      </c>
      <c r="G91" s="29"/>
      <c r="H91" s="29">
        <f>SUM(D91:G91)</f>
        <v>14</v>
      </c>
    </row>
    <row r="92" spans="1:8" ht="16.5">
      <c r="A92" s="52" t="s">
        <v>333</v>
      </c>
      <c r="B92" s="49" t="s">
        <v>160</v>
      </c>
      <c r="C92" s="49" t="s">
        <v>40</v>
      </c>
      <c r="D92" s="29">
        <v>0</v>
      </c>
      <c r="E92" s="29">
        <v>6</v>
      </c>
      <c r="F92" s="29">
        <v>7</v>
      </c>
      <c r="G92" s="29"/>
      <c r="H92" s="29">
        <f>SUM(D92:G92)</f>
        <v>13</v>
      </c>
    </row>
    <row r="93" spans="1:8" ht="16.5">
      <c r="A93" s="52" t="s">
        <v>355</v>
      </c>
      <c r="B93" s="71" t="s">
        <v>173</v>
      </c>
      <c r="C93" s="49" t="s">
        <v>148</v>
      </c>
      <c r="D93" s="29">
        <v>0</v>
      </c>
      <c r="E93" s="29">
        <v>13</v>
      </c>
      <c r="F93" s="29">
        <v>0</v>
      </c>
      <c r="G93" s="29"/>
      <c r="H93" s="29">
        <f>SUM(D93:G93)</f>
        <v>13</v>
      </c>
    </row>
    <row r="94" spans="1:8" ht="16.5">
      <c r="A94" s="52" t="s">
        <v>355</v>
      </c>
      <c r="B94" s="69" t="s">
        <v>168</v>
      </c>
      <c r="C94" s="49" t="s">
        <v>113</v>
      </c>
      <c r="D94" s="29">
        <v>0</v>
      </c>
      <c r="E94" s="29">
        <v>13</v>
      </c>
      <c r="F94" s="29">
        <v>0</v>
      </c>
      <c r="G94" s="29"/>
      <c r="H94" s="29">
        <f>SUM(D94:G94)</f>
        <v>13</v>
      </c>
    </row>
    <row r="95" spans="1:8" ht="16.5">
      <c r="A95" s="52" t="s">
        <v>356</v>
      </c>
      <c r="B95" s="49" t="s">
        <v>239</v>
      </c>
      <c r="C95" s="49" t="s">
        <v>113</v>
      </c>
      <c r="D95" s="29">
        <v>0</v>
      </c>
      <c r="E95" s="29">
        <v>0</v>
      </c>
      <c r="F95" s="29">
        <v>12</v>
      </c>
      <c r="G95" s="29"/>
      <c r="H95" s="29">
        <f>SUM(D95:G95)</f>
        <v>12</v>
      </c>
    </row>
    <row r="96" spans="1:8" ht="16.5">
      <c r="A96" s="52" t="s">
        <v>357</v>
      </c>
      <c r="B96" s="49" t="s">
        <v>76</v>
      </c>
      <c r="C96" s="49" t="s">
        <v>74</v>
      </c>
      <c r="D96" s="29">
        <v>5</v>
      </c>
      <c r="E96" s="29">
        <v>0</v>
      </c>
      <c r="F96" s="29">
        <v>7</v>
      </c>
      <c r="G96" s="29"/>
      <c r="H96" s="29">
        <f>SUM(D96:G96)</f>
        <v>12</v>
      </c>
    </row>
    <row r="97" spans="1:8" ht="16.5">
      <c r="A97" s="52" t="s">
        <v>380</v>
      </c>
      <c r="B97" s="69" t="s">
        <v>170</v>
      </c>
      <c r="C97" s="49" t="s">
        <v>113</v>
      </c>
      <c r="D97" s="29">
        <v>0</v>
      </c>
      <c r="E97" s="29">
        <v>12</v>
      </c>
      <c r="F97" s="29">
        <v>0</v>
      </c>
      <c r="G97" s="29"/>
      <c r="H97" s="29">
        <f>SUM(D97:G97)</f>
        <v>12</v>
      </c>
    </row>
    <row r="98" spans="1:8" ht="16.5">
      <c r="A98" s="52" t="s">
        <v>380</v>
      </c>
      <c r="B98" s="69" t="s">
        <v>166</v>
      </c>
      <c r="C98" s="49" t="s">
        <v>113</v>
      </c>
      <c r="D98" s="29">
        <v>0</v>
      </c>
      <c r="E98" s="29">
        <v>12</v>
      </c>
      <c r="F98" s="29">
        <v>0</v>
      </c>
      <c r="G98" s="29"/>
      <c r="H98" s="29">
        <f>SUM(D98:G98)</f>
        <v>12</v>
      </c>
    </row>
    <row r="99" spans="1:8" ht="16.5">
      <c r="A99" s="52" t="s">
        <v>358</v>
      </c>
      <c r="B99" s="49" t="s">
        <v>243</v>
      </c>
      <c r="C99" s="49" t="s">
        <v>74</v>
      </c>
      <c r="D99" s="29">
        <v>0</v>
      </c>
      <c r="E99" s="29">
        <v>0</v>
      </c>
      <c r="F99" s="29">
        <v>11</v>
      </c>
      <c r="G99" s="29"/>
      <c r="H99" s="29">
        <f>SUM(D99:G99)</f>
        <v>11</v>
      </c>
    </row>
    <row r="100" spans="1:8" ht="16.5">
      <c r="A100" s="52" t="s">
        <v>359</v>
      </c>
      <c r="B100" s="49" t="s">
        <v>64</v>
      </c>
      <c r="C100" s="49" t="s">
        <v>58</v>
      </c>
      <c r="D100" s="29">
        <v>3</v>
      </c>
      <c r="E100" s="29">
        <v>5</v>
      </c>
      <c r="F100" s="29">
        <v>3</v>
      </c>
      <c r="G100" s="29"/>
      <c r="H100" s="29">
        <f>SUM(D100:G100)</f>
        <v>11</v>
      </c>
    </row>
    <row r="101" spans="1:8" ht="16.5">
      <c r="A101" s="52" t="s">
        <v>360</v>
      </c>
      <c r="B101" s="69" t="s">
        <v>7</v>
      </c>
      <c r="C101" s="49" t="s">
        <v>113</v>
      </c>
      <c r="D101" s="29">
        <v>0</v>
      </c>
      <c r="E101" s="29">
        <v>11</v>
      </c>
      <c r="F101" s="29">
        <v>0</v>
      </c>
      <c r="G101" s="29"/>
      <c r="H101" s="29">
        <f>SUM(D101:G101)</f>
        <v>11</v>
      </c>
    </row>
    <row r="102" spans="1:8" ht="16.5">
      <c r="A102" s="52" t="s">
        <v>361</v>
      </c>
      <c r="B102" s="55" t="s">
        <v>129</v>
      </c>
      <c r="C102" s="55" t="s">
        <v>124</v>
      </c>
      <c r="D102" s="29">
        <v>5</v>
      </c>
      <c r="E102" s="29">
        <v>6</v>
      </c>
      <c r="F102" s="29">
        <v>0</v>
      </c>
      <c r="G102" s="29"/>
      <c r="H102" s="29">
        <f>SUM(D102:G102)</f>
        <v>11</v>
      </c>
    </row>
    <row r="103" spans="1:8" ht="16.5">
      <c r="A103" s="52" t="s">
        <v>362</v>
      </c>
      <c r="B103" s="49" t="s">
        <v>155</v>
      </c>
      <c r="C103" s="49" t="s">
        <v>113</v>
      </c>
      <c r="D103" s="29">
        <v>0</v>
      </c>
      <c r="E103" s="29">
        <v>0</v>
      </c>
      <c r="F103" s="29">
        <v>10</v>
      </c>
      <c r="G103" s="29"/>
      <c r="H103" s="29">
        <f>SUM(D103:G103)</f>
        <v>10</v>
      </c>
    </row>
    <row r="104" spans="1:8" ht="16.5">
      <c r="A104" s="52" t="s">
        <v>363</v>
      </c>
      <c r="B104" s="49" t="s">
        <v>138</v>
      </c>
      <c r="C104" s="49" t="s">
        <v>133</v>
      </c>
      <c r="D104" s="29">
        <v>4</v>
      </c>
      <c r="E104" s="29">
        <v>6</v>
      </c>
      <c r="F104" s="29">
        <v>0</v>
      </c>
      <c r="G104" s="29"/>
      <c r="H104" s="29">
        <f>SUM(D104:G104)</f>
        <v>10</v>
      </c>
    </row>
    <row r="105" spans="1:8" ht="16.5">
      <c r="A105" s="52" t="s">
        <v>364</v>
      </c>
      <c r="B105" s="55" t="s">
        <v>125</v>
      </c>
      <c r="C105" s="55" t="s">
        <v>124</v>
      </c>
      <c r="D105" s="29">
        <v>10</v>
      </c>
      <c r="E105" s="29">
        <v>0</v>
      </c>
      <c r="F105" s="29">
        <v>0</v>
      </c>
      <c r="G105" s="29"/>
      <c r="H105" s="29">
        <f>SUM(D105:G105)</f>
        <v>10</v>
      </c>
    </row>
    <row r="106" spans="1:8" ht="16.5">
      <c r="A106" s="52" t="s">
        <v>365</v>
      </c>
      <c r="B106" s="49" t="s">
        <v>238</v>
      </c>
      <c r="C106" s="49" t="s">
        <v>113</v>
      </c>
      <c r="D106" s="29">
        <v>0</v>
      </c>
      <c r="E106" s="29">
        <v>0</v>
      </c>
      <c r="F106" s="29">
        <v>9</v>
      </c>
      <c r="G106" s="29"/>
      <c r="H106" s="29">
        <f>SUM(D106:G106)</f>
        <v>9</v>
      </c>
    </row>
    <row r="107" spans="1:8" ht="16.5">
      <c r="A107" s="52" t="s">
        <v>366</v>
      </c>
      <c r="B107" s="49" t="s">
        <v>89</v>
      </c>
      <c r="C107" s="49" t="s">
        <v>87</v>
      </c>
      <c r="D107" s="29">
        <v>2</v>
      </c>
      <c r="E107" s="29">
        <v>7</v>
      </c>
      <c r="F107" s="29">
        <v>0</v>
      </c>
      <c r="G107" s="29"/>
      <c r="H107" s="29">
        <f>SUM(D107:G107)</f>
        <v>9</v>
      </c>
    </row>
    <row r="108" spans="1:8" ht="16.5">
      <c r="A108" s="52" t="s">
        <v>367</v>
      </c>
      <c r="B108" s="49" t="s">
        <v>132</v>
      </c>
      <c r="C108" s="49" t="s">
        <v>133</v>
      </c>
      <c r="D108" s="29">
        <v>4</v>
      </c>
      <c r="E108" s="29">
        <v>5</v>
      </c>
      <c r="F108" s="29">
        <v>0</v>
      </c>
      <c r="G108" s="29"/>
      <c r="H108" s="29">
        <f>SUM(D108:G108)</f>
        <v>9</v>
      </c>
    </row>
    <row r="109" spans="1:8" ht="16.5">
      <c r="A109" s="52" t="s">
        <v>368</v>
      </c>
      <c r="B109" s="49" t="s">
        <v>41</v>
      </c>
      <c r="C109" s="49" t="s">
        <v>40</v>
      </c>
      <c r="D109" s="29">
        <v>9</v>
      </c>
      <c r="E109" s="29">
        <v>0</v>
      </c>
      <c r="F109" s="29">
        <v>0</v>
      </c>
      <c r="G109" s="29"/>
      <c r="H109" s="29">
        <f>SUM(D109:G109)</f>
        <v>9</v>
      </c>
    </row>
    <row r="110" spans="1:8" ht="16.5">
      <c r="A110" s="52" t="s">
        <v>369</v>
      </c>
      <c r="B110" s="49" t="s">
        <v>236</v>
      </c>
      <c r="C110" s="49" t="s">
        <v>113</v>
      </c>
      <c r="D110" s="29">
        <v>0</v>
      </c>
      <c r="E110" s="29">
        <v>0</v>
      </c>
      <c r="F110" s="29">
        <v>8</v>
      </c>
      <c r="G110" s="29"/>
      <c r="H110" s="29">
        <f>SUM(D110:G110)</f>
        <v>8</v>
      </c>
    </row>
    <row r="111" spans="1:8" ht="16.5">
      <c r="A111" s="52" t="s">
        <v>370</v>
      </c>
      <c r="B111" s="163" t="s">
        <v>167</v>
      </c>
      <c r="C111" s="51" t="s">
        <v>113</v>
      </c>
      <c r="D111" s="29">
        <v>0</v>
      </c>
      <c r="E111" s="29">
        <v>8</v>
      </c>
      <c r="F111" s="29">
        <v>0</v>
      </c>
      <c r="G111" s="29"/>
      <c r="H111" s="29">
        <f>SUM(D111:G111)</f>
        <v>8</v>
      </c>
    </row>
    <row r="112" spans="1:8" ht="16.5">
      <c r="A112" s="52" t="s">
        <v>371</v>
      </c>
      <c r="B112" s="51" t="s">
        <v>240</v>
      </c>
      <c r="C112" s="51" t="s">
        <v>113</v>
      </c>
      <c r="D112" s="29">
        <v>0</v>
      </c>
      <c r="E112" s="29">
        <v>0</v>
      </c>
      <c r="F112" s="29">
        <v>7</v>
      </c>
      <c r="G112" s="29"/>
      <c r="H112" s="29">
        <f>SUM(D112:G112)</f>
        <v>7</v>
      </c>
    </row>
    <row r="113" spans="1:8" ht="16.5">
      <c r="A113" s="52" t="s">
        <v>372</v>
      </c>
      <c r="B113" s="51" t="s">
        <v>66</v>
      </c>
      <c r="C113" s="51" t="s">
        <v>58</v>
      </c>
      <c r="D113" s="29">
        <v>5</v>
      </c>
      <c r="E113" s="29">
        <v>2</v>
      </c>
      <c r="F113" s="29">
        <v>0</v>
      </c>
      <c r="G113" s="29"/>
      <c r="H113" s="29">
        <f>SUM(D113:G113)</f>
        <v>7</v>
      </c>
    </row>
    <row r="114" spans="1:8" ht="16.5">
      <c r="A114" s="52" t="s">
        <v>381</v>
      </c>
      <c r="B114" s="51" t="s">
        <v>121</v>
      </c>
      <c r="C114" s="51" t="s">
        <v>113</v>
      </c>
      <c r="D114" s="29">
        <v>7</v>
      </c>
      <c r="E114" s="29">
        <v>0</v>
      </c>
      <c r="F114" s="29">
        <v>0</v>
      </c>
      <c r="G114" s="29"/>
      <c r="H114" s="29">
        <f>SUM(D114:G114)</f>
        <v>7</v>
      </c>
    </row>
    <row r="115" spans="1:8" ht="16.5">
      <c r="A115" s="52" t="s">
        <v>381</v>
      </c>
      <c r="B115" s="51" t="s">
        <v>107</v>
      </c>
      <c r="C115" s="51" t="s">
        <v>104</v>
      </c>
      <c r="D115" s="29">
        <v>7</v>
      </c>
      <c r="E115" s="29">
        <v>0</v>
      </c>
      <c r="F115" s="29">
        <v>0</v>
      </c>
      <c r="G115" s="29"/>
      <c r="H115" s="29">
        <f>SUM(D115:G115)</f>
        <v>7</v>
      </c>
    </row>
    <row r="116" spans="1:8" ht="16.5">
      <c r="A116" s="52" t="s">
        <v>373</v>
      </c>
      <c r="B116" s="51" t="s">
        <v>241</v>
      </c>
      <c r="C116" s="51" t="s">
        <v>113</v>
      </c>
      <c r="D116" s="29">
        <v>0</v>
      </c>
      <c r="E116" s="29">
        <v>0</v>
      </c>
      <c r="F116" s="29">
        <v>6</v>
      </c>
      <c r="G116" s="29"/>
      <c r="H116" s="29">
        <f>SUM(D116:G116)</f>
        <v>6</v>
      </c>
    </row>
    <row r="117" spans="1:8" ht="16.5">
      <c r="A117" s="52" t="s">
        <v>382</v>
      </c>
      <c r="B117" s="59" t="s">
        <v>112</v>
      </c>
      <c r="C117" s="59" t="s">
        <v>113</v>
      </c>
      <c r="D117" s="60">
        <v>6</v>
      </c>
      <c r="E117" s="60">
        <v>0</v>
      </c>
      <c r="F117" s="60">
        <v>0</v>
      </c>
      <c r="G117" s="60"/>
      <c r="H117" s="60">
        <f>SUM(D117:G117)</f>
        <v>6</v>
      </c>
    </row>
    <row r="118" spans="1:8" ht="16.5">
      <c r="A118" s="52" t="s">
        <v>382</v>
      </c>
      <c r="B118" s="49" t="s">
        <v>103</v>
      </c>
      <c r="C118" s="49" t="s">
        <v>104</v>
      </c>
      <c r="D118" s="29">
        <v>6</v>
      </c>
      <c r="E118" s="29">
        <v>0</v>
      </c>
      <c r="F118" s="29">
        <v>0</v>
      </c>
      <c r="G118" s="29"/>
      <c r="H118" s="29">
        <f>SUM(D118:G118)</f>
        <v>6</v>
      </c>
    </row>
    <row r="119" spans="1:8" ht="16.5">
      <c r="A119" s="52" t="s">
        <v>382</v>
      </c>
      <c r="B119" s="71" t="s">
        <v>154</v>
      </c>
      <c r="C119" s="49" t="s">
        <v>148</v>
      </c>
      <c r="D119" s="29">
        <v>6</v>
      </c>
      <c r="E119" s="29">
        <v>0</v>
      </c>
      <c r="F119" s="29">
        <v>0</v>
      </c>
      <c r="G119" s="29"/>
      <c r="H119" s="29">
        <f>SUM(D119:G119)</f>
        <v>6</v>
      </c>
    </row>
    <row r="120" spans="1:8" ht="16.5">
      <c r="A120" s="52" t="s">
        <v>382</v>
      </c>
      <c r="B120" s="49" t="s">
        <v>119</v>
      </c>
      <c r="C120" s="49" t="s">
        <v>113</v>
      </c>
      <c r="D120" s="29">
        <v>6</v>
      </c>
      <c r="E120" s="29">
        <v>0</v>
      </c>
      <c r="F120" s="29">
        <v>0</v>
      </c>
      <c r="G120" s="29"/>
      <c r="H120" s="29">
        <f>SUM(D120:G120)</f>
        <v>6</v>
      </c>
    </row>
    <row r="121" spans="1:8" ht="16.5">
      <c r="A121" s="52" t="s">
        <v>374</v>
      </c>
      <c r="B121" s="49" t="s">
        <v>105</v>
      </c>
      <c r="C121" s="49" t="s">
        <v>104</v>
      </c>
      <c r="D121" s="29">
        <v>5</v>
      </c>
      <c r="E121" s="29">
        <v>0</v>
      </c>
      <c r="F121" s="29">
        <v>0</v>
      </c>
      <c r="G121" s="29"/>
      <c r="H121" s="29">
        <f>SUM(D121:G121)</f>
        <v>5</v>
      </c>
    </row>
    <row r="122" spans="1:8" ht="16.5">
      <c r="A122" s="52" t="s">
        <v>383</v>
      </c>
      <c r="B122" s="49" t="s">
        <v>145</v>
      </c>
      <c r="C122" s="49" t="s">
        <v>113</v>
      </c>
      <c r="D122" s="29">
        <v>0</v>
      </c>
      <c r="E122" s="29">
        <v>0</v>
      </c>
      <c r="F122" s="29">
        <v>4</v>
      </c>
      <c r="G122" s="29"/>
      <c r="H122" s="29">
        <f>SUM(D122:G122)</f>
        <v>4</v>
      </c>
    </row>
    <row r="123" spans="1:8" ht="16.5">
      <c r="A123" s="52" t="s">
        <v>383</v>
      </c>
      <c r="B123" s="49" t="s">
        <v>237</v>
      </c>
      <c r="C123" s="49" t="s">
        <v>113</v>
      </c>
      <c r="D123" s="29">
        <v>0</v>
      </c>
      <c r="E123" s="29">
        <v>0</v>
      </c>
      <c r="F123" s="29">
        <v>4</v>
      </c>
      <c r="G123" s="29"/>
      <c r="H123" s="29">
        <f>SUM(D123:G123)</f>
        <v>4</v>
      </c>
    </row>
    <row r="124" spans="1:8" ht="16.5">
      <c r="A124" s="52" t="s">
        <v>375</v>
      </c>
      <c r="B124" s="49" t="s">
        <v>155</v>
      </c>
      <c r="C124" s="61" t="s">
        <v>58</v>
      </c>
      <c r="D124" s="29">
        <v>0</v>
      </c>
      <c r="E124" s="29">
        <v>4</v>
      </c>
      <c r="F124" s="29">
        <v>0</v>
      </c>
      <c r="G124" s="29"/>
      <c r="H124" s="29">
        <f>SUM(D124:G124)</f>
        <v>4</v>
      </c>
    </row>
    <row r="125" spans="1:8" ht="16.5">
      <c r="A125" s="52" t="s">
        <v>376</v>
      </c>
      <c r="B125" s="49" t="s">
        <v>106</v>
      </c>
      <c r="C125" s="49" t="s">
        <v>104</v>
      </c>
      <c r="D125" s="29">
        <v>4</v>
      </c>
      <c r="E125" s="29">
        <v>0</v>
      </c>
      <c r="F125" s="29">
        <v>0</v>
      </c>
      <c r="G125" s="29"/>
      <c r="H125" s="29">
        <f>SUM(D125:G125)</f>
        <v>4</v>
      </c>
    </row>
    <row r="126" spans="1:8" ht="16.5">
      <c r="A126" s="52" t="s">
        <v>384</v>
      </c>
      <c r="B126" s="49" t="s">
        <v>136</v>
      </c>
      <c r="C126" s="49" t="s">
        <v>133</v>
      </c>
      <c r="D126" s="29">
        <v>3</v>
      </c>
      <c r="E126" s="29">
        <v>0</v>
      </c>
      <c r="F126" s="29">
        <v>0</v>
      </c>
      <c r="G126" s="29"/>
      <c r="H126" s="29">
        <f>SUM(D126:G126)</f>
        <v>3</v>
      </c>
    </row>
    <row r="127" spans="1:8" ht="16.5">
      <c r="A127" s="52" t="s">
        <v>384</v>
      </c>
      <c r="B127" s="49" t="s">
        <v>63</v>
      </c>
      <c r="C127" s="49" t="s">
        <v>58</v>
      </c>
      <c r="D127" s="29">
        <v>3</v>
      </c>
      <c r="E127" s="29">
        <v>0</v>
      </c>
      <c r="F127" s="29">
        <v>0</v>
      </c>
      <c r="G127" s="29"/>
      <c r="H127" s="29">
        <f>SUM(D127:G127)</f>
        <v>3</v>
      </c>
    </row>
    <row r="128" spans="1:8" ht="16.5">
      <c r="A128" s="52" t="s">
        <v>377</v>
      </c>
      <c r="B128" s="49" t="s">
        <v>156</v>
      </c>
      <c r="C128" s="61" t="s">
        <v>58</v>
      </c>
      <c r="D128" s="29">
        <v>0</v>
      </c>
      <c r="E128" s="29">
        <v>2</v>
      </c>
      <c r="F128" s="29">
        <v>0</v>
      </c>
      <c r="G128" s="29"/>
      <c r="H128" s="29">
        <f>SUM(D128:G128)</f>
        <v>2</v>
      </c>
    </row>
    <row r="129" spans="1:8" ht="16.5">
      <c r="A129" s="52" t="s">
        <v>385</v>
      </c>
      <c r="B129" s="49" t="s">
        <v>65</v>
      </c>
      <c r="C129" s="49" t="s">
        <v>58</v>
      </c>
      <c r="D129" s="29">
        <v>2</v>
      </c>
      <c r="E129" s="29">
        <v>0</v>
      </c>
      <c r="F129" s="29">
        <v>0</v>
      </c>
      <c r="G129" s="29"/>
      <c r="H129" s="29">
        <f>SUM(D129:G129)</f>
        <v>2</v>
      </c>
    </row>
    <row r="130" spans="1:8" ht="16.5">
      <c r="A130" s="52" t="s">
        <v>385</v>
      </c>
      <c r="B130" s="49" t="s">
        <v>88</v>
      </c>
      <c r="C130" s="49" t="s">
        <v>87</v>
      </c>
      <c r="D130" s="29">
        <v>2</v>
      </c>
      <c r="E130" s="29">
        <v>0</v>
      </c>
      <c r="F130" s="29">
        <v>0</v>
      </c>
      <c r="G130" s="29"/>
      <c r="H130" s="29">
        <f>SUM(D130:G130)</f>
        <v>2</v>
      </c>
    </row>
    <row r="131" spans="1:8" ht="16.5">
      <c r="A131" s="52" t="s">
        <v>385</v>
      </c>
      <c r="B131" s="49" t="s">
        <v>139</v>
      </c>
      <c r="C131" s="49" t="s">
        <v>133</v>
      </c>
      <c r="D131" s="29">
        <v>2</v>
      </c>
      <c r="E131" s="29">
        <v>0</v>
      </c>
      <c r="F131" s="29">
        <v>0</v>
      </c>
      <c r="G131" s="29"/>
      <c r="H131" s="29">
        <f>SUM(D131:G131)</f>
        <v>2</v>
      </c>
    </row>
    <row r="132" spans="1:8" ht="16.5">
      <c r="A132" s="52" t="s">
        <v>378</v>
      </c>
      <c r="B132" s="49" t="s">
        <v>108</v>
      </c>
      <c r="C132" s="49" t="s">
        <v>104</v>
      </c>
      <c r="D132" s="29">
        <v>1</v>
      </c>
      <c r="E132" s="29">
        <v>0</v>
      </c>
      <c r="F132" s="29">
        <v>0</v>
      </c>
      <c r="G132" s="29"/>
      <c r="H132" s="29">
        <f>SUM(D132:G132)</f>
        <v>1</v>
      </c>
    </row>
    <row r="133" spans="1:8" ht="16.5">
      <c r="A133" s="52" t="s">
        <v>386</v>
      </c>
      <c r="B133" s="49" t="s">
        <v>134</v>
      </c>
      <c r="C133" s="49" t="s">
        <v>133</v>
      </c>
      <c r="D133" s="29">
        <v>0</v>
      </c>
      <c r="E133" s="29">
        <v>0</v>
      </c>
      <c r="F133" s="29">
        <v>0</v>
      </c>
      <c r="G133" s="29"/>
      <c r="H133" s="29">
        <f>SUM(D133:G133)</f>
        <v>0</v>
      </c>
    </row>
    <row r="134" spans="1:8" ht="16.5">
      <c r="A134" s="52" t="s">
        <v>386</v>
      </c>
      <c r="B134" s="49" t="s">
        <v>244</v>
      </c>
      <c r="C134" s="61" t="s">
        <v>58</v>
      </c>
      <c r="D134" s="29">
        <v>0</v>
      </c>
      <c r="E134" s="29">
        <v>0</v>
      </c>
      <c r="F134" s="29">
        <v>0</v>
      </c>
      <c r="G134" s="29"/>
      <c r="H134" s="29">
        <f>SUM(D134:G134)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RUINEUDE</cp:lastModifiedBy>
  <dcterms:created xsi:type="dcterms:W3CDTF">2010-10-12T09:29:11Z</dcterms:created>
  <dcterms:modified xsi:type="dcterms:W3CDTF">2013-02-19T07:09:56Z</dcterms:modified>
  <cp:category/>
  <cp:version/>
  <cp:contentType/>
  <cp:contentStatus/>
</cp:coreProperties>
</file>