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2"/>
  </bookViews>
  <sheets>
    <sheet name="Расплюсовка" sheetId="1" r:id="rId1"/>
    <sheet name="Спорные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<sst xmlns="http://schemas.openxmlformats.org/spreadsheetml/2006/main" count="1107" uniqueCount="214">
  <si>
    <t>Команда</t>
  </si>
  <si>
    <t>Город</t>
  </si>
  <si>
    <t>Итого</t>
  </si>
  <si>
    <t>Тур 1</t>
  </si>
  <si>
    <t>Тур 2</t>
  </si>
  <si>
    <t>Тур 3</t>
  </si>
  <si>
    <t>Тур 4</t>
  </si>
  <si>
    <t>Место</t>
  </si>
  <si>
    <t>Нас. пункт</t>
  </si>
  <si>
    <t>Номер вопроса</t>
  </si>
  <si>
    <t>Ответ</t>
  </si>
  <si>
    <t>Z</t>
  </si>
  <si>
    <t>Альтаир</t>
  </si>
  <si>
    <t>Эрудиты</t>
  </si>
  <si>
    <t>Ханты-Мансийск</t>
  </si>
  <si>
    <t>Окружающая пятница</t>
  </si>
  <si>
    <t>Нижний Новгород</t>
  </si>
  <si>
    <t>Решение</t>
  </si>
  <si>
    <t>Аргументация</t>
  </si>
  <si>
    <t>Бодрячком</t>
  </si>
  <si>
    <t>Ярославль</t>
  </si>
  <si>
    <t>Казань</t>
  </si>
  <si>
    <t>mid</t>
  </si>
  <si>
    <t>%%: 20-80</t>
  </si>
  <si>
    <t>%%: 30-70</t>
  </si>
  <si>
    <t>%%: &gt;=50</t>
  </si>
  <si>
    <t>Екатеринбург</t>
  </si>
  <si>
    <t>NoName</t>
  </si>
  <si>
    <t>Чеширский крот</t>
  </si>
  <si>
    <t>Кот Шрёдингера</t>
  </si>
  <si>
    <t>Ереван</t>
  </si>
  <si>
    <t>Квант</t>
  </si>
  <si>
    <t>Рыжий треугольник</t>
  </si>
  <si>
    <t>Чуть выше плинтуса</t>
  </si>
  <si>
    <t>Енот Александр</t>
  </si>
  <si>
    <t>БЭК</t>
  </si>
  <si>
    <t>50 на 50</t>
  </si>
  <si>
    <t>+</t>
  </si>
  <si>
    <t>Знак вопроса</t>
  </si>
  <si>
    <t>Первоапрельский вулкан</t>
  </si>
  <si>
    <t>Чеширский кот</t>
  </si>
  <si>
    <t>Копыта</t>
  </si>
  <si>
    <t>"Фанта"</t>
  </si>
  <si>
    <t>Атака флота кавалерией</t>
  </si>
  <si>
    <t>Комедия Данте</t>
  </si>
  <si>
    <t>Байт</t>
  </si>
  <si>
    <t>Мартышкин труд</t>
  </si>
  <si>
    <t>Возвращение кошелька</t>
  </si>
  <si>
    <t>Чай в пакетике</t>
  </si>
  <si>
    <t>Перерыв</t>
  </si>
  <si>
    <t>Эхо</t>
  </si>
  <si>
    <t>Уэльс</t>
  </si>
  <si>
    <t>Черное море</t>
  </si>
  <si>
    <t>Докторское купе</t>
  </si>
  <si>
    <t>VAIO</t>
  </si>
  <si>
    <t>Ричард III</t>
  </si>
  <si>
    <t>Сурдоперевод песни</t>
  </si>
  <si>
    <t>Лево и право для моряков</t>
  </si>
  <si>
    <t>Эйнштейн</t>
  </si>
  <si>
    <t>Детектор лжи</t>
  </si>
  <si>
    <t>Вагон-ресторан</t>
  </si>
  <si>
    <t>Плацебо</t>
  </si>
  <si>
    <t>Майор с зонтом</t>
  </si>
  <si>
    <t>Железные деньги</t>
  </si>
  <si>
    <t>Термометр Шлимана</t>
  </si>
  <si>
    <t>Толкин-скульптор</t>
  </si>
  <si>
    <t>Рубик</t>
  </si>
  <si>
    <t>Белый черный медведь</t>
  </si>
  <si>
    <t>Селфи</t>
  </si>
  <si>
    <t>Киви</t>
  </si>
  <si>
    <t>Мосты с банкнот</t>
  </si>
  <si>
    <t>Аль-Наср</t>
  </si>
  <si>
    <t>Пармезан под залог</t>
  </si>
  <si>
    <t>Морская болезнь</t>
  </si>
  <si>
    <t>Снукер и цветное ТВ</t>
  </si>
  <si>
    <t>Прислушивающийся ван Гог</t>
  </si>
  <si>
    <t>Костюм Гилли Дху</t>
  </si>
  <si>
    <t>Первые шесть нулей</t>
  </si>
  <si>
    <t>Наказание забвением</t>
  </si>
  <si>
    <t>Гасить свечи</t>
  </si>
  <si>
    <t>Ветер победы</t>
  </si>
  <si>
    <t>Нижний Тагил</t>
  </si>
  <si>
    <t>Чайники</t>
  </si>
  <si>
    <t>Сияние</t>
  </si>
  <si>
    <t>Пастафариане</t>
  </si>
  <si>
    <t>Фортуна</t>
  </si>
  <si>
    <t>Жёлтая подводная лодка</t>
  </si>
  <si>
    <t>скрипичный ключ</t>
  </si>
  <si>
    <t>в горах</t>
  </si>
  <si>
    <t>когти</t>
  </si>
  <si>
    <t>Божественная комедия</t>
  </si>
  <si>
    <t>оркестр</t>
  </si>
  <si>
    <t>крюки для почты</t>
  </si>
  <si>
    <t>таблетки</t>
  </si>
  <si>
    <t>верующим</t>
  </si>
  <si>
    <t>чёрное не может быть белым</t>
  </si>
  <si>
    <t>сыр</t>
  </si>
  <si>
    <t>-</t>
  </si>
  <si>
    <t>Вопрос свидетельствует об обратном :-)</t>
  </si>
  <si>
    <t>Ключом к познанию, по мнению Бальзака, скрипичный ключ не является.</t>
  </si>
  <si>
    <t>Не каждая гора - вулкан. Дым на вершине можно счесть и антропогенным сигналом.</t>
  </si>
  <si>
    <t>Ответ не подходит под обе составляющих вопроса.</t>
  </si>
  <si>
    <t>Форма не удержана критически: спрашивался автор, а в ответе только название произведения.</t>
  </si>
  <si>
    <t>Симфонический оркестр, обыкновенно, составляют от 80 до 130 человек, что намного больше 36.</t>
  </si>
  <si>
    <t>Нам не удалось найти подтверждения, что их изобрели в компании "Пульман" в 1867 году.</t>
  </si>
  <si>
    <t>Осмысленность первой части вопроса при подстановке такого ответа - под сомнением. Кроме того, строгий язык вопросов ЧГК для ответа, имеющего форму прилагательного, подразумевает замену ТАКОЙ, а не ИКС.</t>
  </si>
  <si>
    <t>Нам удалось найти информацию, что схожие эффекты наблюдаются и в отношении таблеток-дженериков, а значит, степень конкретизации ответа достаточна для зачета. Происхождение слова "таблетка" также является латинским.</t>
  </si>
  <si>
    <t>Сову в студию</t>
  </si>
  <si>
    <t>Тюмень</t>
  </si>
  <si>
    <t>Номер Мёбиуса</t>
  </si>
  <si>
    <t>чайные пакетики</t>
  </si>
  <si>
    <t>При подстановке этого ответа в текст вопроса выходит, что Салливан прежде упаковывал чайные пакетики в жестяные банки, чего на самом деле не было, т.к. упаковывал он не пустые пакетики, а собственно чай.</t>
  </si>
  <si>
    <t>ваио</t>
  </si>
  <si>
    <t>В вопросе не требовалось написать ответ латиницей, а ответ команды весьма точно передает транскрипцию бренда.</t>
  </si>
  <si>
    <t>свещеник</t>
  </si>
  <si>
    <t>Несмотря на две орфографические ошибки, ответ узнается :-)</t>
  </si>
  <si>
    <t>Конкретизация недостаточна, т.к., например, моцареллу или сливочный сыр точно не проверяют ударами молоточка. В то же время, в вопросе достаточно информации, чтобы дать абсолютно точный ответ (одна географическая отсылка чего стоит).</t>
  </si>
  <si>
    <t>Вольт-амперная характеристика</t>
  </si>
  <si>
    <t>Нил течет с юга</t>
  </si>
  <si>
    <t>Как ни странно</t>
  </si>
  <si>
    <t>гора Маккинли</t>
  </si>
  <si>
    <t>Гора Мак-Кинли не является вулканом.</t>
  </si>
  <si>
    <t>Сборная Армении</t>
  </si>
  <si>
    <t>Загон Кука</t>
  </si>
  <si>
    <t>Маркеры</t>
  </si>
  <si>
    <t>Молодежь Казани</t>
  </si>
  <si>
    <t>скрипичный знак</t>
  </si>
  <si>
    <t>Enterprise</t>
  </si>
  <si>
    <t>на вершине горы</t>
  </si>
  <si>
    <t>на горе</t>
  </si>
  <si>
    <t>около вулкана</t>
  </si>
  <si>
    <t>у вулкана</t>
  </si>
  <si>
    <t>Конечно, дым основательно рассеится, если поджигать не на вершине, но смысл шутки передан верно.</t>
  </si>
  <si>
    <t>Sony</t>
  </si>
  <si>
    <t>Буквы в этом названии намного менее похожи на аналоговый и цифровой сигналы, нежели буквы авторского ответа. Кроме того, фирма-производитель и торговая марка - разные вещи.</t>
  </si>
  <si>
    <t>Судбо</t>
  </si>
  <si>
    <t>Сурбо</t>
  </si>
  <si>
    <t>немой</t>
  </si>
  <si>
    <t>немых</t>
  </si>
  <si>
    <t>Волевым решением считаем число орфографических ошибок допустимым. Тем более, что придумать альтернативную трактовку этих ответов непросто.</t>
  </si>
  <si>
    <t>Не каждый немой является глухим, а значит, во многих случаях немота не является препятствием для прослушивания песни.</t>
  </si>
  <si>
    <t>Кубик Рубика</t>
  </si>
  <si>
    <t>Неудержание формы критично. Кубик, конечно, штука умная, но не настолько, чтобы заниматься задачами создания сложных объектов.</t>
  </si>
  <si>
    <t>Спецназ</t>
  </si>
  <si>
    <t>В вопросе требовалось указать конкретную специальность, однако в состав отрядов специального назначения входят бойцы нескольких различных специальностей. В том числе, конечно, и снайперы, но и не только они.</t>
  </si>
  <si>
    <t>Гой еси Бояре</t>
  </si>
  <si>
    <t>Парадокс</t>
  </si>
  <si>
    <t>Добрый Брахма</t>
  </si>
  <si>
    <t>Досрочный ответ</t>
  </si>
  <si>
    <t>Клад</t>
  </si>
  <si>
    <t>Спартанцы</t>
  </si>
  <si>
    <t>Единство</t>
  </si>
  <si>
    <t>Инь-Ян</t>
  </si>
  <si>
    <t>Вишневый Кришна</t>
  </si>
  <si>
    <t>Подорожник</t>
  </si>
  <si>
    <t>Умняшки</t>
  </si>
  <si>
    <t>Алые Паруса</t>
  </si>
  <si>
    <t>Гармония</t>
  </si>
  <si>
    <t>Троянский Конь</t>
  </si>
  <si>
    <t>Могучая Кучка</t>
  </si>
  <si>
    <t>Малоярославец</t>
  </si>
  <si>
    <t>Любша</t>
  </si>
  <si>
    <t>Шустрый Шудра</t>
  </si>
  <si>
    <t>Эдельвейс</t>
  </si>
  <si>
    <t>Меркурий</t>
  </si>
  <si>
    <t>Октябрята</t>
  </si>
  <si>
    <t>Октябрьский</t>
  </si>
  <si>
    <t xml:space="preserve">Спарта  </t>
  </si>
  <si>
    <t>Боны</t>
  </si>
  <si>
    <t>Пришли посидеть</t>
  </si>
  <si>
    <t>Prorock</t>
  </si>
  <si>
    <t>Непоседы</t>
  </si>
  <si>
    <t>Креативъ</t>
  </si>
  <si>
    <t>Цветных телевизоров</t>
  </si>
  <si>
    <t>Ответ почти синонимичен авторскому.</t>
  </si>
  <si>
    <t>Совунья в центрифуге</t>
  </si>
  <si>
    <t>Касатик озёрный</t>
  </si>
  <si>
    <t>беда</t>
  </si>
  <si>
    <t>Команда, конечно, поняла, почему раздатка выглядит так, как выглядит, однако ответ все равно неверен. Вообще, трудно представить, чтобы кто-то в здравом уме называл спортивную команду бедой.</t>
  </si>
  <si>
    <t>Оптимисты</t>
  </si>
  <si>
    <t>Кустарёвка</t>
  </si>
  <si>
    <t>Калуга</t>
  </si>
  <si>
    <t>Ворсино</t>
  </si>
  <si>
    <t>Людиново</t>
  </si>
  <si>
    <t>Кондрово</t>
  </si>
  <si>
    <t>Обнинск</t>
  </si>
  <si>
    <t>Ермолино</t>
  </si>
  <si>
    <t>Ферзиково</t>
  </si>
  <si>
    <t>Боровск</t>
  </si>
  <si>
    <t>1</t>
  </si>
  <si>
    <t>2</t>
  </si>
  <si>
    <t>3</t>
  </si>
  <si>
    <t>6</t>
  </si>
  <si>
    <t>9</t>
  </si>
  <si>
    <t>36</t>
  </si>
  <si>
    <t>59</t>
  </si>
  <si>
    <t>60</t>
  </si>
  <si>
    <t>4-5</t>
  </si>
  <si>
    <t>7-8</t>
  </si>
  <si>
    <t>10-11</t>
  </si>
  <si>
    <t>12-13</t>
  </si>
  <si>
    <t>14-15</t>
  </si>
  <si>
    <t>16-17</t>
  </si>
  <si>
    <t>18-22</t>
  </si>
  <si>
    <t>23-24</t>
  </si>
  <si>
    <t>25-28</t>
  </si>
  <si>
    <t>29-32</t>
  </si>
  <si>
    <t>33-35</t>
  </si>
  <si>
    <t>37-40</t>
  </si>
  <si>
    <t>41-42</t>
  </si>
  <si>
    <t>43-44</t>
  </si>
  <si>
    <t>45-52</t>
  </si>
  <si>
    <t>53-56</t>
  </si>
  <si>
    <t>57-58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</si>
</sst>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gency FB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color indexed="17"/>
      <name val="Arial Narrow"/>
      <family val="2"/>
    </font>
    <font>
      <sz val="8"/>
      <color indexed="17"/>
      <name val="Arial Narrow"/>
      <family val="2"/>
    </font>
    <font>
      <sz val="9"/>
      <color indexed="60"/>
      <name val="Arial Narrow"/>
      <family val="2"/>
    </font>
    <font>
      <sz val="8"/>
      <color indexed="60"/>
      <name val="Arial Narrow"/>
      <family val="2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9"/>
      <color rgb="FF00B050"/>
      <name val="Arial Narrow"/>
      <family val="2"/>
    </font>
    <font>
      <sz val="8"/>
      <color rgb="FF00B050"/>
      <name val="Arial Narrow"/>
      <family val="2"/>
    </font>
    <font>
      <sz val="9"/>
      <color rgb="FFC00000"/>
      <name val="Arial Narrow"/>
      <family val="2"/>
    </font>
    <font>
      <sz val="8"/>
      <color rgb="FFC00000"/>
      <name val="Arial Narrow"/>
      <family val="2"/>
    </font>
    <font>
      <sz val="9"/>
      <color rgb="FFFF0000"/>
      <name val="Arial Narrow"/>
      <family val="2"/>
    </font>
    <font>
      <sz val="8"/>
      <color rgb="FFFF0000"/>
      <name val="Arial Narrow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3AA19"/>
        <bgColor indexed="64"/>
      </patternFill>
    </fill>
    <fill>
      <patternFill patternType="solid">
        <fgColor rgb="FF28DCA0"/>
        <bgColor indexed="64"/>
      </patternFill>
    </fill>
    <fill>
      <patternFill patternType="solid">
        <fgColor rgb="FFFFC800"/>
        <bgColor indexed="64"/>
      </patternFill>
    </fill>
    <fill>
      <patternFill patternType="solid">
        <fgColor rgb="FF8CFFD2"/>
        <bgColor indexed="64"/>
      </patternFill>
    </fill>
    <fill>
      <patternFill patternType="solid">
        <fgColor rgb="FF009600"/>
        <bgColor indexed="64"/>
      </patternFill>
    </fill>
    <fill>
      <patternFill patternType="solid">
        <fgColor rgb="FF0A6E0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A0FFB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textRotation="90"/>
    </xf>
    <xf numFmtId="0" fontId="5" fillId="0" borderId="0" xfId="0" applyFont="1" applyAlignment="1">
      <alignment textRotation="9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56" fillId="36" borderId="10" xfId="0" applyNumberFormat="1" applyFont="1" applyFill="1" applyBorder="1" applyAlignment="1">
      <alignment vertical="center" wrapText="1"/>
    </xf>
    <xf numFmtId="0" fontId="56" fillId="36" borderId="10" xfId="0" applyFont="1" applyFill="1" applyBorder="1" applyAlignment="1">
      <alignment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5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20" fontId="55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20" fontId="2" fillId="37" borderId="10" xfId="0" applyNumberFormat="1" applyFont="1" applyFill="1" applyBorder="1" applyAlignment="1">
      <alignment horizontal="left"/>
    </xf>
    <xf numFmtId="0" fontId="2" fillId="37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8" borderId="1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2" fillId="39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55" fillId="0" borderId="10" xfId="0" applyFont="1" applyBorder="1" applyAlignment="1">
      <alignment vertical="center"/>
    </xf>
    <xf numFmtId="0" fontId="2" fillId="40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43" borderId="10" xfId="0" applyFont="1" applyFill="1" applyBorder="1" applyAlignment="1">
      <alignment/>
    </xf>
    <xf numFmtId="0" fontId="55" fillId="44" borderId="10" xfId="0" applyFont="1" applyFill="1" applyBorder="1" applyAlignment="1">
      <alignment/>
    </xf>
    <xf numFmtId="0" fontId="0" fillId="44" borderId="10" xfId="0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vertical="center" wrapText="1"/>
    </xf>
    <xf numFmtId="0" fontId="55" fillId="44" borderId="10" xfId="0" applyFont="1" applyFill="1" applyBorder="1" applyAlignment="1">
      <alignment vertical="center"/>
    </xf>
    <xf numFmtId="0" fontId="2" fillId="44" borderId="10" xfId="0" applyFont="1" applyFill="1" applyBorder="1" applyAlignment="1">
      <alignment/>
    </xf>
    <xf numFmtId="0" fontId="2" fillId="4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2" fillId="44" borderId="10" xfId="0" applyFont="1" applyFill="1" applyBorder="1" applyAlignment="1">
      <alignment vertical="center" wrapText="1"/>
    </xf>
    <xf numFmtId="0" fontId="0" fillId="44" borderId="10" xfId="0" applyFill="1" applyBorder="1" applyAlignment="1">
      <alignment wrapText="1"/>
    </xf>
    <xf numFmtId="0" fontId="2" fillId="44" borderId="12" xfId="0" applyFont="1" applyFill="1" applyBorder="1" applyAlignment="1">
      <alignment vertical="center" wrapText="1"/>
    </xf>
    <xf numFmtId="0" fontId="0" fillId="44" borderId="13" xfId="0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right"/>
    </xf>
    <xf numFmtId="0" fontId="55" fillId="44" borderId="10" xfId="0" applyFont="1" applyFill="1" applyBorder="1" applyAlignment="1">
      <alignment horizontal="right"/>
    </xf>
    <xf numFmtId="0" fontId="55" fillId="0" borderId="10" xfId="0" applyFont="1" applyBorder="1" applyAlignment="1">
      <alignment horizontal="right" vertical="center"/>
    </xf>
    <xf numFmtId="0" fontId="55" fillId="44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44" borderId="1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45" borderId="10" xfId="0" applyFont="1" applyFill="1" applyBorder="1" applyAlignment="1">
      <alignment/>
    </xf>
    <xf numFmtId="0" fontId="2" fillId="46" borderId="10" xfId="0" applyFont="1" applyFill="1" applyBorder="1" applyAlignment="1">
      <alignment/>
    </xf>
    <xf numFmtId="0" fontId="29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59" fillId="0" borderId="0" xfId="0" applyNumberFormat="1" applyFont="1" applyBorder="1" applyAlignment="1">
      <alignment horizontal="center"/>
    </xf>
    <xf numFmtId="0" fontId="60" fillId="0" borderId="0" xfId="0" applyFont="1" applyAlignment="1">
      <alignment textRotation="90"/>
    </xf>
    <xf numFmtId="1" fontId="61" fillId="0" borderId="0" xfId="0" applyNumberFormat="1" applyFont="1" applyBorder="1" applyAlignment="1">
      <alignment horizontal="center"/>
    </xf>
    <xf numFmtId="0" fontId="62" fillId="0" borderId="0" xfId="0" applyFont="1" applyAlignment="1">
      <alignment textRotation="90"/>
    </xf>
    <xf numFmtId="1" fontId="63" fillId="0" borderId="0" xfId="0" applyNumberFormat="1" applyFont="1" applyBorder="1" applyAlignment="1">
      <alignment horizontal="center"/>
    </xf>
    <xf numFmtId="0" fontId="64" fillId="0" borderId="0" xfId="0" applyFont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 outlineLevelCol="1"/>
  <cols>
    <col min="1" max="1" width="6.28125" style="19" bestFit="1" customWidth="1"/>
    <col min="2" max="2" width="28.140625" style="1" bestFit="1" customWidth="1"/>
    <col min="3" max="3" width="12.8515625" style="1" hidden="1" customWidth="1"/>
    <col min="4" max="4" width="15.8515625" style="1" bestFit="1" customWidth="1"/>
    <col min="5" max="5" width="6.7109375" style="1" customWidth="1"/>
    <col min="6" max="17" width="3.28125" style="2" customWidth="1" outlineLevel="1"/>
    <col min="18" max="18" width="6.57421875" style="2" customWidth="1"/>
    <col min="19" max="29" width="3.28125" style="2" customWidth="1" outlineLevel="1"/>
    <col min="30" max="30" width="6.57421875" style="2" customWidth="1"/>
    <col min="31" max="40" width="3.140625" style="2" customWidth="1" outlineLevel="1"/>
    <col min="41" max="41" width="6.57421875" style="2" customWidth="1"/>
    <col min="42" max="50" width="3.140625" style="2" customWidth="1" outlineLevel="1"/>
    <col min="51" max="51" width="6.57421875" style="2" customWidth="1"/>
    <col min="52" max="16384" width="9.140625" style="1" customWidth="1"/>
  </cols>
  <sheetData>
    <row r="1" spans="1:51" ht="16.5">
      <c r="A1" s="20" t="s">
        <v>7</v>
      </c>
      <c r="B1" s="3" t="s">
        <v>0</v>
      </c>
      <c r="C1" s="3" t="s">
        <v>1</v>
      </c>
      <c r="D1" s="3" t="s">
        <v>8</v>
      </c>
      <c r="E1" s="4" t="s">
        <v>2</v>
      </c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>
        <v>10</v>
      </c>
      <c r="P1" s="4">
        <v>11</v>
      </c>
      <c r="Q1" s="4">
        <v>12</v>
      </c>
      <c r="R1" s="4" t="s">
        <v>3</v>
      </c>
      <c r="S1" s="4">
        <v>13</v>
      </c>
      <c r="T1" s="4">
        <v>14</v>
      </c>
      <c r="U1" s="4">
        <v>15</v>
      </c>
      <c r="V1" s="4">
        <v>16</v>
      </c>
      <c r="W1" s="4">
        <v>17</v>
      </c>
      <c r="X1" s="4">
        <v>18</v>
      </c>
      <c r="Y1" s="4">
        <v>19</v>
      </c>
      <c r="Z1" s="4">
        <v>20</v>
      </c>
      <c r="AA1" s="4">
        <v>21</v>
      </c>
      <c r="AB1" s="4">
        <v>22</v>
      </c>
      <c r="AC1" s="4">
        <v>23</v>
      </c>
      <c r="AD1" s="4" t="s">
        <v>4</v>
      </c>
      <c r="AE1" s="4">
        <v>24</v>
      </c>
      <c r="AF1" s="4">
        <v>25</v>
      </c>
      <c r="AG1" s="4">
        <v>26</v>
      </c>
      <c r="AH1" s="4">
        <v>27</v>
      </c>
      <c r="AI1" s="4">
        <v>28</v>
      </c>
      <c r="AJ1" s="4">
        <v>29</v>
      </c>
      <c r="AK1" s="4">
        <v>30</v>
      </c>
      <c r="AL1" s="4">
        <v>31</v>
      </c>
      <c r="AM1" s="4">
        <v>32</v>
      </c>
      <c r="AN1" s="4">
        <v>33</v>
      </c>
      <c r="AO1" s="4" t="s">
        <v>5</v>
      </c>
      <c r="AP1" s="4">
        <v>34</v>
      </c>
      <c r="AQ1" s="4">
        <v>35</v>
      </c>
      <c r="AR1" s="4">
        <v>36</v>
      </c>
      <c r="AS1" s="4">
        <v>37</v>
      </c>
      <c r="AT1" s="4">
        <v>38</v>
      </c>
      <c r="AU1" s="4">
        <v>39</v>
      </c>
      <c r="AV1" s="4">
        <v>40</v>
      </c>
      <c r="AW1" s="4">
        <v>41</v>
      </c>
      <c r="AX1" s="4">
        <v>42</v>
      </c>
      <c r="AY1" s="4" t="s">
        <v>6</v>
      </c>
    </row>
    <row r="2" spans="1:51" ht="16.5">
      <c r="A2" s="21">
        <f>RANK($E2,$E$2:$E$61)</f>
        <v>29</v>
      </c>
      <c r="B2" s="48" t="s">
        <v>12</v>
      </c>
      <c r="C2" s="48"/>
      <c r="D2" s="48" t="s">
        <v>16</v>
      </c>
      <c r="E2" s="5">
        <f aca="true" t="shared" si="0" ref="E2:E33">R2+AD2+AO2+AY2</f>
        <v>11</v>
      </c>
      <c r="F2" s="45"/>
      <c r="G2" s="47" t="s">
        <v>37</v>
      </c>
      <c r="H2" s="45"/>
      <c r="I2" s="45"/>
      <c r="J2" s="45" t="s">
        <v>37</v>
      </c>
      <c r="K2" s="45"/>
      <c r="L2" s="45"/>
      <c r="M2" s="45"/>
      <c r="N2" s="45"/>
      <c r="O2" s="45"/>
      <c r="P2" s="45" t="s">
        <v>37</v>
      </c>
      <c r="Q2" s="45"/>
      <c r="R2" s="5">
        <f aca="true" t="shared" si="1" ref="R2:R33">COUNTIF(F2:Q2,"+")</f>
        <v>3</v>
      </c>
      <c r="S2" s="44"/>
      <c r="T2" s="44"/>
      <c r="U2" s="44" t="s">
        <v>37</v>
      </c>
      <c r="V2" s="44"/>
      <c r="W2" s="44"/>
      <c r="X2" s="44"/>
      <c r="Y2" s="44"/>
      <c r="Z2" s="44"/>
      <c r="AA2" s="44" t="s">
        <v>37</v>
      </c>
      <c r="AB2" s="44" t="s">
        <v>37</v>
      </c>
      <c r="AC2" s="44"/>
      <c r="AD2" s="5">
        <f aca="true" t="shared" si="2" ref="AD2:AD33">COUNTIF(S2:AC2,"+")+COUNTIF(S2:AC2,"1")</f>
        <v>3</v>
      </c>
      <c r="AE2" s="45"/>
      <c r="AF2" s="45"/>
      <c r="AG2" s="45"/>
      <c r="AH2" s="45"/>
      <c r="AI2" s="45"/>
      <c r="AJ2" s="45"/>
      <c r="AK2" s="45"/>
      <c r="AL2" s="45" t="s">
        <v>37</v>
      </c>
      <c r="AM2" s="45" t="s">
        <v>37</v>
      </c>
      <c r="AN2" s="45"/>
      <c r="AO2" s="5">
        <f aca="true" t="shared" si="3" ref="AO2:AO33">COUNTIF(AE2:AN2,"+")+COUNTIF(AE2:AN2,"1")</f>
        <v>2</v>
      </c>
      <c r="AP2" s="45"/>
      <c r="AQ2" s="45"/>
      <c r="AR2" s="45"/>
      <c r="AS2" s="45"/>
      <c r="AT2" s="45" t="s">
        <v>37</v>
      </c>
      <c r="AU2" s="47" t="s">
        <v>37</v>
      </c>
      <c r="AV2" s="45" t="s">
        <v>37</v>
      </c>
      <c r="AW2" s="45"/>
      <c r="AX2" s="45"/>
      <c r="AY2" s="5">
        <f>COUNTIF(AP2:AX2,"+")+COUNTIF(AP2:AX2,"1")</f>
        <v>3</v>
      </c>
    </row>
    <row r="3" spans="1:51" ht="16.5">
      <c r="A3" s="21">
        <f>RANK($E3,$E$2:$E$61)</f>
        <v>45</v>
      </c>
      <c r="B3" s="49" t="s">
        <v>11</v>
      </c>
      <c r="C3" s="48"/>
      <c r="D3" s="48" t="s">
        <v>16</v>
      </c>
      <c r="E3" s="5">
        <f t="shared" si="0"/>
        <v>4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37</v>
      </c>
      <c r="Q3" s="45"/>
      <c r="R3" s="5">
        <f t="shared" si="1"/>
        <v>1</v>
      </c>
      <c r="S3" s="44"/>
      <c r="T3" s="44"/>
      <c r="U3" s="44"/>
      <c r="V3" s="44"/>
      <c r="W3" s="44"/>
      <c r="X3" s="44"/>
      <c r="Y3" s="44" t="s">
        <v>37</v>
      </c>
      <c r="Z3" s="44"/>
      <c r="AA3" s="44"/>
      <c r="AB3" s="44" t="s">
        <v>37</v>
      </c>
      <c r="AC3" s="44"/>
      <c r="AD3" s="5">
        <f t="shared" si="2"/>
        <v>2</v>
      </c>
      <c r="AE3" s="45"/>
      <c r="AF3" s="45"/>
      <c r="AG3" s="45"/>
      <c r="AH3" s="45"/>
      <c r="AI3" s="45"/>
      <c r="AJ3" s="45"/>
      <c r="AK3" s="45"/>
      <c r="AL3" s="45" t="s">
        <v>37</v>
      </c>
      <c r="AM3" s="45"/>
      <c r="AN3" s="45"/>
      <c r="AO3" s="5">
        <f t="shared" si="3"/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5">
        <f aca="true" t="shared" si="4" ref="AY3:AY33">COUNTIF(AP3:AX3,"+")+COUNTIF(AP3:AX3,"1")</f>
        <v>0</v>
      </c>
    </row>
    <row r="4" spans="1:51" ht="16.5">
      <c r="A4" s="21">
        <f>RANK($E4,$E$2:$E$61)</f>
        <v>16</v>
      </c>
      <c r="B4" s="48" t="s">
        <v>32</v>
      </c>
      <c r="C4" s="48"/>
      <c r="D4" s="48" t="s">
        <v>16</v>
      </c>
      <c r="E4" s="5">
        <f t="shared" si="0"/>
        <v>15</v>
      </c>
      <c r="F4" s="45"/>
      <c r="G4" s="47" t="s">
        <v>37</v>
      </c>
      <c r="H4" s="45"/>
      <c r="I4" s="45"/>
      <c r="J4" s="45"/>
      <c r="K4" s="45"/>
      <c r="L4" s="45" t="s">
        <v>37</v>
      </c>
      <c r="M4" s="45" t="s">
        <v>37</v>
      </c>
      <c r="N4" s="45"/>
      <c r="O4" s="45" t="s">
        <v>37</v>
      </c>
      <c r="P4" s="45" t="s">
        <v>37</v>
      </c>
      <c r="Q4" s="45"/>
      <c r="R4" s="5">
        <f t="shared" si="1"/>
        <v>5</v>
      </c>
      <c r="S4" s="44" t="s">
        <v>37</v>
      </c>
      <c r="T4" s="44"/>
      <c r="U4" s="44"/>
      <c r="V4" s="44"/>
      <c r="W4" s="44"/>
      <c r="X4" s="44"/>
      <c r="Y4" s="44" t="s">
        <v>37</v>
      </c>
      <c r="Z4" s="44"/>
      <c r="AA4" s="44"/>
      <c r="AB4" s="44" t="s">
        <v>37</v>
      </c>
      <c r="AC4" s="44" t="s">
        <v>37</v>
      </c>
      <c r="AD4" s="5">
        <f t="shared" si="2"/>
        <v>4</v>
      </c>
      <c r="AE4" s="45"/>
      <c r="AF4" s="45"/>
      <c r="AG4" s="45"/>
      <c r="AH4" s="45" t="s">
        <v>37</v>
      </c>
      <c r="AI4" s="45"/>
      <c r="AJ4" s="45" t="s">
        <v>37</v>
      </c>
      <c r="AK4" s="45"/>
      <c r="AL4" s="45" t="s">
        <v>37</v>
      </c>
      <c r="AM4" s="45" t="s">
        <v>37</v>
      </c>
      <c r="AN4" s="45"/>
      <c r="AO4" s="5">
        <f t="shared" si="3"/>
        <v>4</v>
      </c>
      <c r="AP4" s="45"/>
      <c r="AQ4" s="45"/>
      <c r="AR4" s="45"/>
      <c r="AS4" s="45"/>
      <c r="AT4" s="45" t="s">
        <v>37</v>
      </c>
      <c r="AU4" s="45"/>
      <c r="AV4" s="45"/>
      <c r="AW4" s="45"/>
      <c r="AX4" s="45" t="s">
        <v>37</v>
      </c>
      <c r="AY4" s="5">
        <f t="shared" si="4"/>
        <v>2</v>
      </c>
    </row>
    <row r="5" spans="1:51" ht="16.5">
      <c r="A5" s="21">
        <f>RANK($E5,$E$2:$E$61)</f>
        <v>25</v>
      </c>
      <c r="B5" s="48" t="s">
        <v>33</v>
      </c>
      <c r="C5" s="48"/>
      <c r="D5" s="48" t="s">
        <v>16</v>
      </c>
      <c r="E5" s="5">
        <f t="shared" si="0"/>
        <v>12</v>
      </c>
      <c r="F5" s="45"/>
      <c r="G5" s="47" t="s">
        <v>37</v>
      </c>
      <c r="H5" s="45"/>
      <c r="I5" s="45"/>
      <c r="J5" s="45" t="s">
        <v>37</v>
      </c>
      <c r="K5" s="45"/>
      <c r="L5" s="45" t="s">
        <v>37</v>
      </c>
      <c r="M5" s="45"/>
      <c r="N5" s="45"/>
      <c r="O5" s="45" t="s">
        <v>37</v>
      </c>
      <c r="P5" s="45" t="s">
        <v>37</v>
      </c>
      <c r="Q5" s="45"/>
      <c r="R5" s="5">
        <f t="shared" si="1"/>
        <v>5</v>
      </c>
      <c r="S5" s="44" t="s">
        <v>37</v>
      </c>
      <c r="T5" s="44"/>
      <c r="U5" s="44"/>
      <c r="V5" s="44"/>
      <c r="W5" s="44"/>
      <c r="X5" s="44"/>
      <c r="Y5" s="44" t="s">
        <v>37</v>
      </c>
      <c r="Z5" s="44"/>
      <c r="AA5" s="44"/>
      <c r="AB5" s="44" t="s">
        <v>37</v>
      </c>
      <c r="AC5" s="44"/>
      <c r="AD5" s="5">
        <f t="shared" si="2"/>
        <v>3</v>
      </c>
      <c r="AE5" s="45"/>
      <c r="AF5" s="45" t="s">
        <v>37</v>
      </c>
      <c r="AG5" s="45" t="s">
        <v>37</v>
      </c>
      <c r="AH5" s="45" t="s">
        <v>37</v>
      </c>
      <c r="AI5" s="45" t="s">
        <v>37</v>
      </c>
      <c r="AJ5" s="45"/>
      <c r="AK5" s="45"/>
      <c r="AL5" s="45"/>
      <c r="AM5" s="45"/>
      <c r="AN5" s="45"/>
      <c r="AO5" s="5">
        <f t="shared" si="3"/>
        <v>4</v>
      </c>
      <c r="AP5" s="45"/>
      <c r="AQ5" s="45"/>
      <c r="AR5" s="45"/>
      <c r="AS5" s="45"/>
      <c r="AT5" s="45"/>
      <c r="AU5" s="45"/>
      <c r="AV5" s="45"/>
      <c r="AW5" s="45"/>
      <c r="AX5" s="45"/>
      <c r="AY5" s="5">
        <f t="shared" si="4"/>
        <v>0</v>
      </c>
    </row>
    <row r="6" spans="1:51" ht="16.5">
      <c r="A6" s="21">
        <f>RANK($E6,$E$2:$E$61)</f>
        <v>37</v>
      </c>
      <c r="B6" s="48" t="s">
        <v>34</v>
      </c>
      <c r="C6" s="48"/>
      <c r="D6" s="48" t="s">
        <v>16</v>
      </c>
      <c r="E6" s="5">
        <f t="shared" si="0"/>
        <v>7</v>
      </c>
      <c r="F6" s="45"/>
      <c r="G6" s="45"/>
      <c r="H6" s="45"/>
      <c r="I6" s="45"/>
      <c r="J6" s="45"/>
      <c r="K6" s="45"/>
      <c r="L6" s="45"/>
      <c r="M6" s="45"/>
      <c r="N6" s="45"/>
      <c r="O6" s="45" t="s">
        <v>37</v>
      </c>
      <c r="P6" s="45" t="s">
        <v>37</v>
      </c>
      <c r="Q6" s="45"/>
      <c r="R6" s="5">
        <f t="shared" si="1"/>
        <v>2</v>
      </c>
      <c r="S6" s="44" t="s">
        <v>37</v>
      </c>
      <c r="T6" s="44"/>
      <c r="U6" s="44"/>
      <c r="V6" s="44"/>
      <c r="W6" s="44"/>
      <c r="X6" s="44"/>
      <c r="Y6" s="44" t="s">
        <v>37</v>
      </c>
      <c r="Z6" s="44"/>
      <c r="AA6" s="44"/>
      <c r="AB6" s="44" t="s">
        <v>37</v>
      </c>
      <c r="AC6" s="44"/>
      <c r="AD6" s="5">
        <f t="shared" si="2"/>
        <v>3</v>
      </c>
      <c r="AE6" s="45"/>
      <c r="AF6" s="45"/>
      <c r="AG6" s="45"/>
      <c r="AH6" s="45"/>
      <c r="AI6" s="45"/>
      <c r="AJ6" s="45" t="s">
        <v>37</v>
      </c>
      <c r="AK6" s="45"/>
      <c r="AL6" s="45"/>
      <c r="AM6" s="45"/>
      <c r="AN6" s="45"/>
      <c r="AO6" s="5">
        <f t="shared" si="3"/>
        <v>1</v>
      </c>
      <c r="AP6" s="45"/>
      <c r="AQ6" s="45"/>
      <c r="AR6" s="45"/>
      <c r="AS6" s="45"/>
      <c r="AT6" s="45"/>
      <c r="AU6" s="45"/>
      <c r="AV6" s="45"/>
      <c r="AW6" s="45"/>
      <c r="AX6" s="45" t="s">
        <v>37</v>
      </c>
      <c r="AY6" s="5">
        <f t="shared" si="4"/>
        <v>1</v>
      </c>
    </row>
    <row r="7" spans="1:51" ht="16.5">
      <c r="A7" s="21">
        <f>RANK($E7,$E$2:$E$61)</f>
        <v>7</v>
      </c>
      <c r="B7" s="50" t="s">
        <v>35</v>
      </c>
      <c r="C7" s="50"/>
      <c r="D7" s="48" t="s">
        <v>16</v>
      </c>
      <c r="E7" s="5">
        <f t="shared" si="0"/>
        <v>20</v>
      </c>
      <c r="F7" s="47"/>
      <c r="G7" s="45"/>
      <c r="H7" s="47"/>
      <c r="I7" s="45" t="s">
        <v>37</v>
      </c>
      <c r="J7" s="45" t="s">
        <v>37</v>
      </c>
      <c r="K7" s="45"/>
      <c r="L7" s="45" t="s">
        <v>37</v>
      </c>
      <c r="M7" s="45"/>
      <c r="N7" s="47"/>
      <c r="O7" s="47"/>
      <c r="P7" s="45" t="s">
        <v>37</v>
      </c>
      <c r="Q7" s="47"/>
      <c r="R7" s="5">
        <f t="shared" si="1"/>
        <v>4</v>
      </c>
      <c r="S7" s="44" t="s">
        <v>37</v>
      </c>
      <c r="T7" s="44" t="s">
        <v>37</v>
      </c>
      <c r="U7" s="44" t="s">
        <v>37</v>
      </c>
      <c r="V7" s="44"/>
      <c r="W7" s="44" t="s">
        <v>37</v>
      </c>
      <c r="X7" s="44"/>
      <c r="Y7" s="44" t="s">
        <v>37</v>
      </c>
      <c r="Z7" s="44"/>
      <c r="AA7" s="44" t="s">
        <v>37</v>
      </c>
      <c r="AB7" s="44" t="s">
        <v>37</v>
      </c>
      <c r="AC7" s="44" t="s">
        <v>37</v>
      </c>
      <c r="AD7" s="5">
        <f t="shared" si="2"/>
        <v>8</v>
      </c>
      <c r="AE7" s="47" t="s">
        <v>37</v>
      </c>
      <c r="AF7" s="47"/>
      <c r="AG7" s="45"/>
      <c r="AH7" s="45" t="s">
        <v>37</v>
      </c>
      <c r="AI7" s="45"/>
      <c r="AJ7" s="45" t="s">
        <v>37</v>
      </c>
      <c r="AK7" s="45" t="s">
        <v>37</v>
      </c>
      <c r="AL7" s="45" t="s">
        <v>37</v>
      </c>
      <c r="AM7" s="45"/>
      <c r="AN7" s="47"/>
      <c r="AO7" s="5">
        <f t="shared" si="3"/>
        <v>5</v>
      </c>
      <c r="AP7" s="47"/>
      <c r="AQ7" s="47"/>
      <c r="AR7" s="47" t="s">
        <v>37</v>
      </c>
      <c r="AS7" s="47"/>
      <c r="AT7" s="47"/>
      <c r="AU7" s="47" t="s">
        <v>37</v>
      </c>
      <c r="AV7" s="47"/>
      <c r="AW7" s="47"/>
      <c r="AX7" s="47" t="s">
        <v>37</v>
      </c>
      <c r="AY7" s="5">
        <f t="shared" si="4"/>
        <v>3</v>
      </c>
    </row>
    <row r="8" spans="1:51" ht="16.5">
      <c r="A8" s="21">
        <f>RANK($E8,$E$2:$E$61)</f>
        <v>29</v>
      </c>
      <c r="B8" s="50" t="s">
        <v>36</v>
      </c>
      <c r="C8" s="50"/>
      <c r="D8" s="48" t="s">
        <v>16</v>
      </c>
      <c r="E8" s="5">
        <f t="shared" si="0"/>
        <v>11</v>
      </c>
      <c r="F8" s="47" t="s">
        <v>37</v>
      </c>
      <c r="G8" s="47" t="s">
        <v>37</v>
      </c>
      <c r="H8" s="47"/>
      <c r="I8" s="45"/>
      <c r="J8" s="45" t="s">
        <v>37</v>
      </c>
      <c r="K8" s="45" t="s">
        <v>37</v>
      </c>
      <c r="L8" s="45"/>
      <c r="M8" s="45"/>
      <c r="N8" s="47"/>
      <c r="O8" s="47"/>
      <c r="P8" s="45" t="s">
        <v>37</v>
      </c>
      <c r="Q8" s="47" t="s">
        <v>37</v>
      </c>
      <c r="R8" s="5">
        <f t="shared" si="1"/>
        <v>6</v>
      </c>
      <c r="S8" s="44" t="s">
        <v>37</v>
      </c>
      <c r="T8" s="44"/>
      <c r="U8" s="44"/>
      <c r="V8" s="44"/>
      <c r="W8" s="44"/>
      <c r="X8" s="44"/>
      <c r="Y8" s="44" t="s">
        <v>37</v>
      </c>
      <c r="Z8" s="44"/>
      <c r="AA8" s="44"/>
      <c r="AB8" s="44"/>
      <c r="AC8" s="44"/>
      <c r="AD8" s="5">
        <f t="shared" si="2"/>
        <v>2</v>
      </c>
      <c r="AE8" s="47"/>
      <c r="AF8" s="47"/>
      <c r="AG8" s="45"/>
      <c r="AH8" s="47"/>
      <c r="AI8" s="45"/>
      <c r="AJ8" s="45" t="s">
        <v>37</v>
      </c>
      <c r="AK8" s="45"/>
      <c r="AL8" s="45" t="s">
        <v>37</v>
      </c>
      <c r="AM8" s="45"/>
      <c r="AN8" s="47"/>
      <c r="AO8" s="5">
        <f t="shared" si="3"/>
        <v>2</v>
      </c>
      <c r="AP8" s="47"/>
      <c r="AQ8" s="47"/>
      <c r="AR8" s="47"/>
      <c r="AS8" s="47"/>
      <c r="AT8" s="47"/>
      <c r="AU8" s="47"/>
      <c r="AV8" s="47" t="s">
        <v>37</v>
      </c>
      <c r="AW8" s="47"/>
      <c r="AX8" s="47"/>
      <c r="AY8" s="5">
        <f t="shared" si="4"/>
        <v>1</v>
      </c>
    </row>
    <row r="9" spans="1:51" ht="16.5">
      <c r="A9" s="21">
        <f>RANK($E9,$E$2:$E$61)</f>
        <v>18</v>
      </c>
      <c r="B9" s="52" t="s">
        <v>80</v>
      </c>
      <c r="C9" s="52"/>
      <c r="D9" s="52" t="s">
        <v>81</v>
      </c>
      <c r="E9" s="5">
        <f t="shared" si="0"/>
        <v>14</v>
      </c>
      <c r="F9" s="47"/>
      <c r="G9" s="47"/>
      <c r="H9" s="47"/>
      <c r="I9" s="47"/>
      <c r="J9" s="47" t="s">
        <v>37</v>
      </c>
      <c r="K9" s="47" t="s">
        <v>37</v>
      </c>
      <c r="L9" s="47" t="s">
        <v>37</v>
      </c>
      <c r="M9" s="47"/>
      <c r="N9" s="47"/>
      <c r="O9" s="47"/>
      <c r="P9" s="47" t="s">
        <v>37</v>
      </c>
      <c r="Q9" s="47"/>
      <c r="R9" s="5">
        <f t="shared" si="1"/>
        <v>4</v>
      </c>
      <c r="S9" s="44" t="s">
        <v>37</v>
      </c>
      <c r="T9" s="44"/>
      <c r="U9" s="44"/>
      <c r="V9" s="44" t="s">
        <v>37</v>
      </c>
      <c r="W9" s="44"/>
      <c r="X9" s="44"/>
      <c r="Y9" s="44" t="s">
        <v>37</v>
      </c>
      <c r="Z9" s="44"/>
      <c r="AA9" s="44" t="s">
        <v>37</v>
      </c>
      <c r="AB9" s="44" t="s">
        <v>37</v>
      </c>
      <c r="AC9" s="44"/>
      <c r="AD9" s="5">
        <f t="shared" si="2"/>
        <v>5</v>
      </c>
      <c r="AE9" s="45" t="s">
        <v>37</v>
      </c>
      <c r="AF9" s="45"/>
      <c r="AG9" s="45"/>
      <c r="AH9" s="45"/>
      <c r="AI9" s="45"/>
      <c r="AJ9" s="45" t="s">
        <v>37</v>
      </c>
      <c r="AK9" s="45"/>
      <c r="AL9" s="45" t="s">
        <v>37</v>
      </c>
      <c r="AM9" s="45" t="s">
        <v>37</v>
      </c>
      <c r="AN9" s="45"/>
      <c r="AO9" s="5">
        <f t="shared" si="3"/>
        <v>4</v>
      </c>
      <c r="AP9" s="46"/>
      <c r="AQ9" s="46"/>
      <c r="AR9" s="46"/>
      <c r="AS9" s="46"/>
      <c r="AT9" s="46"/>
      <c r="AU9" s="46" t="s">
        <v>37</v>
      </c>
      <c r="AV9" s="46"/>
      <c r="AW9" s="46"/>
      <c r="AX9" s="46"/>
      <c r="AY9" s="5">
        <f t="shared" si="4"/>
        <v>1</v>
      </c>
    </row>
    <row r="10" spans="1:51" ht="16.5">
      <c r="A10" s="21">
        <f>RANK($E10,$E$2:$E$61)</f>
        <v>14</v>
      </c>
      <c r="B10" s="52" t="s">
        <v>82</v>
      </c>
      <c r="C10" s="52"/>
      <c r="D10" s="52" t="s">
        <v>81</v>
      </c>
      <c r="E10" s="5">
        <f t="shared" si="0"/>
        <v>16</v>
      </c>
      <c r="F10" s="47" t="s">
        <v>37</v>
      </c>
      <c r="G10" s="47" t="s">
        <v>37</v>
      </c>
      <c r="H10" s="47"/>
      <c r="I10" s="47"/>
      <c r="J10" s="47" t="s">
        <v>37</v>
      </c>
      <c r="K10" s="47"/>
      <c r="L10" s="47"/>
      <c r="M10" s="47"/>
      <c r="N10" s="47"/>
      <c r="O10" s="47" t="s">
        <v>37</v>
      </c>
      <c r="P10" s="47" t="s">
        <v>37</v>
      </c>
      <c r="Q10" s="47"/>
      <c r="R10" s="5">
        <f t="shared" si="1"/>
        <v>5</v>
      </c>
      <c r="S10" s="44" t="s">
        <v>37</v>
      </c>
      <c r="T10" s="44"/>
      <c r="U10" s="44"/>
      <c r="V10" s="44"/>
      <c r="W10" s="44"/>
      <c r="X10" s="44"/>
      <c r="Y10" s="44" t="s">
        <v>37</v>
      </c>
      <c r="Z10" s="44"/>
      <c r="AA10" s="44"/>
      <c r="AB10" s="44" t="s">
        <v>37</v>
      </c>
      <c r="AC10" s="44"/>
      <c r="AD10" s="5">
        <f t="shared" si="2"/>
        <v>3</v>
      </c>
      <c r="AE10" s="45" t="s">
        <v>37</v>
      </c>
      <c r="AF10" s="45"/>
      <c r="AG10" s="45"/>
      <c r="AH10" s="45" t="s">
        <v>37</v>
      </c>
      <c r="AI10" s="45"/>
      <c r="AJ10" s="45" t="s">
        <v>37</v>
      </c>
      <c r="AK10" s="45"/>
      <c r="AL10" s="45" t="s">
        <v>37</v>
      </c>
      <c r="AM10" s="45" t="s">
        <v>37</v>
      </c>
      <c r="AN10" s="45"/>
      <c r="AO10" s="5">
        <f t="shared" si="3"/>
        <v>5</v>
      </c>
      <c r="AP10" s="46"/>
      <c r="AQ10" s="46"/>
      <c r="AR10" s="46"/>
      <c r="AS10" s="46"/>
      <c r="AT10" s="46" t="s">
        <v>37</v>
      </c>
      <c r="AU10" s="46" t="s">
        <v>37</v>
      </c>
      <c r="AV10" s="46" t="s">
        <v>37</v>
      </c>
      <c r="AW10" s="46"/>
      <c r="AX10" s="46"/>
      <c r="AY10" s="5">
        <f t="shared" si="4"/>
        <v>3</v>
      </c>
    </row>
    <row r="11" spans="1:51" ht="16.5">
      <c r="A11" s="21">
        <f>RANK($E11,$E$2:$E$61)</f>
        <v>33</v>
      </c>
      <c r="B11" s="52" t="s">
        <v>83</v>
      </c>
      <c r="C11" s="52"/>
      <c r="D11" s="52" t="s">
        <v>81</v>
      </c>
      <c r="E11" s="5">
        <f t="shared" si="0"/>
        <v>10</v>
      </c>
      <c r="F11" s="47" t="s">
        <v>37</v>
      </c>
      <c r="G11" s="47"/>
      <c r="H11" s="47"/>
      <c r="I11" s="47" t="s">
        <v>37</v>
      </c>
      <c r="J11" s="47"/>
      <c r="K11" s="47"/>
      <c r="L11" s="47" t="s">
        <v>37</v>
      </c>
      <c r="M11" s="47"/>
      <c r="N11" s="47"/>
      <c r="O11" s="47"/>
      <c r="P11" s="47" t="s">
        <v>37</v>
      </c>
      <c r="Q11" s="47"/>
      <c r="R11" s="5">
        <f t="shared" si="1"/>
        <v>4</v>
      </c>
      <c r="S11" s="44"/>
      <c r="T11" s="44"/>
      <c r="U11" s="44"/>
      <c r="V11" s="44" t="s">
        <v>37</v>
      </c>
      <c r="W11" s="44"/>
      <c r="X11" s="44"/>
      <c r="Y11" s="44" t="s">
        <v>37</v>
      </c>
      <c r="Z11" s="44"/>
      <c r="AA11" s="44"/>
      <c r="AB11" s="44" t="s">
        <v>37</v>
      </c>
      <c r="AC11" s="44"/>
      <c r="AD11" s="5">
        <f t="shared" si="2"/>
        <v>3</v>
      </c>
      <c r="AE11" s="45"/>
      <c r="AF11" s="45"/>
      <c r="AG11" s="45"/>
      <c r="AH11" s="45" t="s">
        <v>37</v>
      </c>
      <c r="AI11" s="45"/>
      <c r="AJ11" s="45"/>
      <c r="AK11" s="45"/>
      <c r="AL11" s="45" t="s">
        <v>37</v>
      </c>
      <c r="AM11" s="45" t="s">
        <v>37</v>
      </c>
      <c r="AN11" s="45"/>
      <c r="AO11" s="5">
        <f t="shared" si="3"/>
        <v>3</v>
      </c>
      <c r="AP11" s="46"/>
      <c r="AQ11" s="46"/>
      <c r="AR11" s="46"/>
      <c r="AS11" s="46"/>
      <c r="AT11" s="46"/>
      <c r="AU11" s="46"/>
      <c r="AV11" s="46"/>
      <c r="AW11" s="46"/>
      <c r="AX11" s="46"/>
      <c r="AY11" s="5">
        <f t="shared" si="4"/>
        <v>0</v>
      </c>
    </row>
    <row r="12" spans="1:51" ht="16.5">
      <c r="A12" s="21">
        <f>RANK($E12,$E$2:$E$61)</f>
        <v>29</v>
      </c>
      <c r="B12" s="52" t="s">
        <v>84</v>
      </c>
      <c r="C12" s="52"/>
      <c r="D12" s="52" t="s">
        <v>81</v>
      </c>
      <c r="E12" s="5">
        <f t="shared" si="0"/>
        <v>11</v>
      </c>
      <c r="F12" s="47"/>
      <c r="G12" s="47" t="s">
        <v>37</v>
      </c>
      <c r="H12" s="47"/>
      <c r="I12" s="47"/>
      <c r="J12" s="47" t="s">
        <v>37</v>
      </c>
      <c r="K12" s="47"/>
      <c r="L12" s="47" t="s">
        <v>37</v>
      </c>
      <c r="M12" s="47"/>
      <c r="N12" s="47"/>
      <c r="O12" s="47"/>
      <c r="P12" s="47" t="s">
        <v>37</v>
      </c>
      <c r="Q12" s="47"/>
      <c r="R12" s="5">
        <f t="shared" si="1"/>
        <v>4</v>
      </c>
      <c r="S12" s="44" t="s">
        <v>37</v>
      </c>
      <c r="T12" s="44"/>
      <c r="U12" s="44" t="s">
        <v>37</v>
      </c>
      <c r="V12" s="44"/>
      <c r="W12" s="44"/>
      <c r="X12" s="44"/>
      <c r="Y12" s="44" t="s">
        <v>37</v>
      </c>
      <c r="Z12" s="44"/>
      <c r="AA12" s="44"/>
      <c r="AB12" s="44" t="s">
        <v>37</v>
      </c>
      <c r="AC12" s="44" t="s">
        <v>37</v>
      </c>
      <c r="AD12" s="5">
        <f t="shared" si="2"/>
        <v>5</v>
      </c>
      <c r="AE12" s="45"/>
      <c r="AF12" s="45"/>
      <c r="AG12" s="45"/>
      <c r="AH12" s="45"/>
      <c r="AI12" s="45"/>
      <c r="AJ12" s="45" t="s">
        <v>37</v>
      </c>
      <c r="AK12" s="45"/>
      <c r="AL12" s="45"/>
      <c r="AM12" s="45" t="s">
        <v>37</v>
      </c>
      <c r="AN12" s="45"/>
      <c r="AO12" s="5">
        <f t="shared" si="3"/>
        <v>2</v>
      </c>
      <c r="AP12" s="46"/>
      <c r="AQ12" s="46"/>
      <c r="AR12" s="46"/>
      <c r="AS12" s="46"/>
      <c r="AT12" s="46"/>
      <c r="AU12" s="46"/>
      <c r="AV12" s="46"/>
      <c r="AW12" s="46"/>
      <c r="AX12" s="46"/>
      <c r="AY12" s="5">
        <f t="shared" si="4"/>
        <v>0</v>
      </c>
    </row>
    <row r="13" spans="1:51" ht="16.5">
      <c r="A13" s="21">
        <f>RANK($E13,$E$2:$E$61)</f>
        <v>43</v>
      </c>
      <c r="B13" s="52" t="s">
        <v>85</v>
      </c>
      <c r="C13" s="52"/>
      <c r="D13" s="52" t="s">
        <v>81</v>
      </c>
      <c r="E13" s="5">
        <f t="shared" si="0"/>
        <v>5</v>
      </c>
      <c r="F13" s="47"/>
      <c r="G13" s="47"/>
      <c r="H13" s="47"/>
      <c r="I13" s="47"/>
      <c r="J13" s="47" t="s">
        <v>37</v>
      </c>
      <c r="K13" s="47"/>
      <c r="L13" s="47"/>
      <c r="M13" s="47"/>
      <c r="N13" s="47"/>
      <c r="O13" s="47" t="s">
        <v>37</v>
      </c>
      <c r="P13" s="47" t="s">
        <v>37</v>
      </c>
      <c r="Q13" s="47"/>
      <c r="R13" s="5">
        <f t="shared" si="1"/>
        <v>3</v>
      </c>
      <c r="S13" s="44" t="s">
        <v>37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5">
        <f t="shared" si="2"/>
        <v>1</v>
      </c>
      <c r="AE13" s="44"/>
      <c r="AF13" s="44"/>
      <c r="AG13" s="44"/>
      <c r="AH13" s="44"/>
      <c r="AI13" s="44"/>
      <c r="AJ13" s="44"/>
      <c r="AK13" s="44"/>
      <c r="AL13" s="44" t="s">
        <v>37</v>
      </c>
      <c r="AM13" s="44"/>
      <c r="AN13" s="44"/>
      <c r="AO13" s="5">
        <f t="shared" si="3"/>
        <v>1</v>
      </c>
      <c r="AP13" s="46"/>
      <c r="AQ13" s="46"/>
      <c r="AR13" s="46"/>
      <c r="AS13" s="46"/>
      <c r="AT13" s="46"/>
      <c r="AU13" s="46"/>
      <c r="AV13" s="46"/>
      <c r="AW13" s="46"/>
      <c r="AX13" s="46"/>
      <c r="AY13" s="5">
        <f t="shared" si="4"/>
        <v>0</v>
      </c>
    </row>
    <row r="14" spans="1:51" ht="16.5">
      <c r="A14" s="21">
        <f>RANK($E14,$E$2:$E$61)</f>
        <v>57</v>
      </c>
      <c r="B14" s="52" t="s">
        <v>86</v>
      </c>
      <c r="C14" s="52"/>
      <c r="D14" s="52" t="s">
        <v>81</v>
      </c>
      <c r="E14" s="5">
        <f t="shared" si="0"/>
        <v>2</v>
      </c>
      <c r="F14" s="47"/>
      <c r="G14" s="47"/>
      <c r="H14" s="47"/>
      <c r="I14" s="47"/>
      <c r="J14" s="47" t="s">
        <v>37</v>
      </c>
      <c r="K14" s="47"/>
      <c r="L14" s="47"/>
      <c r="M14" s="47"/>
      <c r="N14" s="47"/>
      <c r="O14" s="47"/>
      <c r="P14" s="47" t="s">
        <v>37</v>
      </c>
      <c r="Q14" s="47"/>
      <c r="R14" s="5">
        <f t="shared" si="1"/>
        <v>2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5">
        <f t="shared" si="2"/>
        <v>0</v>
      </c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5">
        <f t="shared" si="3"/>
        <v>0</v>
      </c>
      <c r="AP14" s="44"/>
      <c r="AQ14" s="44"/>
      <c r="AR14" s="44"/>
      <c r="AS14" s="44"/>
      <c r="AT14" s="44"/>
      <c r="AU14" s="44"/>
      <c r="AV14" s="44"/>
      <c r="AW14" s="44"/>
      <c r="AX14" s="44"/>
      <c r="AY14" s="5">
        <f t="shared" si="4"/>
        <v>0</v>
      </c>
    </row>
    <row r="15" spans="1:51" ht="16.5">
      <c r="A15" s="21">
        <f>RANK($E15,$E$2:$E$61)</f>
        <v>4</v>
      </c>
      <c r="B15" s="54" t="s">
        <v>107</v>
      </c>
      <c r="C15" s="54"/>
      <c r="D15" s="54" t="s">
        <v>108</v>
      </c>
      <c r="E15" s="5">
        <f t="shared" si="0"/>
        <v>22</v>
      </c>
      <c r="F15" s="55"/>
      <c r="G15" s="55" t="s">
        <v>37</v>
      </c>
      <c r="H15" s="55"/>
      <c r="I15" s="55" t="s">
        <v>37</v>
      </c>
      <c r="J15" s="55" t="s">
        <v>37</v>
      </c>
      <c r="K15" s="55"/>
      <c r="L15" s="55" t="s">
        <v>37</v>
      </c>
      <c r="M15" s="55"/>
      <c r="N15" s="55" t="s">
        <v>37</v>
      </c>
      <c r="O15" s="55" t="s">
        <v>37</v>
      </c>
      <c r="P15" s="55" t="s">
        <v>37</v>
      </c>
      <c r="Q15" s="55"/>
      <c r="R15" s="5">
        <f t="shared" si="1"/>
        <v>7</v>
      </c>
      <c r="S15" s="44" t="s">
        <v>37</v>
      </c>
      <c r="T15" s="44" t="s">
        <v>37</v>
      </c>
      <c r="U15" s="44" t="s">
        <v>37</v>
      </c>
      <c r="V15" s="44" t="s">
        <v>37</v>
      </c>
      <c r="W15" s="44" t="s">
        <v>37</v>
      </c>
      <c r="X15" s="44"/>
      <c r="Y15" s="44" t="s">
        <v>37</v>
      </c>
      <c r="Z15" s="44"/>
      <c r="AA15" s="44"/>
      <c r="AB15" s="44"/>
      <c r="AC15" s="44"/>
      <c r="AD15" s="5">
        <f t="shared" si="2"/>
        <v>6</v>
      </c>
      <c r="AE15" s="44" t="s">
        <v>37</v>
      </c>
      <c r="AF15" s="44"/>
      <c r="AG15" s="44"/>
      <c r="AH15" s="44" t="s">
        <v>37</v>
      </c>
      <c r="AI15" s="44"/>
      <c r="AJ15" s="44" t="s">
        <v>37</v>
      </c>
      <c r="AK15" s="44" t="s">
        <v>37</v>
      </c>
      <c r="AL15" s="44" t="s">
        <v>37</v>
      </c>
      <c r="AM15" s="44" t="s">
        <v>37</v>
      </c>
      <c r="AN15" s="44"/>
      <c r="AO15" s="5">
        <f t="shared" si="3"/>
        <v>6</v>
      </c>
      <c r="AP15" s="44"/>
      <c r="AQ15" s="44"/>
      <c r="AR15" s="44"/>
      <c r="AS15" s="44"/>
      <c r="AT15" s="44"/>
      <c r="AU15" s="44" t="s">
        <v>37</v>
      </c>
      <c r="AV15" s="44" t="s">
        <v>37</v>
      </c>
      <c r="AW15" s="44" t="s">
        <v>37</v>
      </c>
      <c r="AX15" s="44"/>
      <c r="AY15" s="5">
        <f t="shared" si="4"/>
        <v>3</v>
      </c>
    </row>
    <row r="16" spans="1:51" ht="16.5">
      <c r="A16" s="21">
        <f>RANK($E16,$E$2:$E$61)</f>
        <v>18</v>
      </c>
      <c r="B16" s="54" t="s">
        <v>109</v>
      </c>
      <c r="C16" s="54"/>
      <c r="D16" s="54" t="s">
        <v>108</v>
      </c>
      <c r="E16" s="5">
        <f t="shared" si="0"/>
        <v>14</v>
      </c>
      <c r="F16" s="55"/>
      <c r="G16" s="55" t="s">
        <v>37</v>
      </c>
      <c r="H16" s="55"/>
      <c r="I16" s="55" t="s">
        <v>37</v>
      </c>
      <c r="J16" s="55"/>
      <c r="K16" s="55"/>
      <c r="L16" s="55" t="s">
        <v>37</v>
      </c>
      <c r="M16" s="55"/>
      <c r="N16" s="55"/>
      <c r="O16" s="55" t="s">
        <v>37</v>
      </c>
      <c r="P16" s="55"/>
      <c r="Q16" s="55"/>
      <c r="R16" s="5">
        <f t="shared" si="1"/>
        <v>4</v>
      </c>
      <c r="S16" s="44" t="s">
        <v>37</v>
      </c>
      <c r="T16" s="44"/>
      <c r="U16" s="44" t="s">
        <v>37</v>
      </c>
      <c r="V16" s="44"/>
      <c r="W16" s="44" t="s">
        <v>37</v>
      </c>
      <c r="X16" s="44"/>
      <c r="Y16" s="44" t="s">
        <v>37</v>
      </c>
      <c r="Z16" s="44"/>
      <c r="AA16" s="44"/>
      <c r="AB16" s="44" t="s">
        <v>37</v>
      </c>
      <c r="AC16" s="44"/>
      <c r="AD16" s="5">
        <f t="shared" si="2"/>
        <v>5</v>
      </c>
      <c r="AE16" s="44" t="s">
        <v>37</v>
      </c>
      <c r="AF16" s="44"/>
      <c r="AG16" s="44" t="s">
        <v>37</v>
      </c>
      <c r="AH16" s="44" t="s">
        <v>37</v>
      </c>
      <c r="AI16" s="44"/>
      <c r="AJ16" s="44" t="s">
        <v>37</v>
      </c>
      <c r="AK16" s="44"/>
      <c r="AL16" s="44"/>
      <c r="AM16" s="44" t="s">
        <v>37</v>
      </c>
      <c r="AN16" s="44"/>
      <c r="AO16" s="5">
        <f t="shared" si="3"/>
        <v>5</v>
      </c>
      <c r="AP16" s="44"/>
      <c r="AQ16" s="44"/>
      <c r="AR16" s="44"/>
      <c r="AS16" s="44"/>
      <c r="AT16" s="44"/>
      <c r="AU16" s="44"/>
      <c r="AV16" s="44"/>
      <c r="AW16" s="44"/>
      <c r="AX16" s="44"/>
      <c r="AY16" s="5">
        <f t="shared" si="4"/>
        <v>0</v>
      </c>
    </row>
    <row r="17" spans="1:51" ht="16.5">
      <c r="A17" s="21">
        <f>RANK($E17,$E$2:$E$61)</f>
        <v>2</v>
      </c>
      <c r="B17" s="60" t="s">
        <v>29</v>
      </c>
      <c r="C17" s="60"/>
      <c r="D17" s="60" t="s">
        <v>26</v>
      </c>
      <c r="E17" s="5">
        <f t="shared" si="0"/>
        <v>27</v>
      </c>
      <c r="F17" s="55"/>
      <c r="G17" s="55" t="s">
        <v>37</v>
      </c>
      <c r="H17" s="55"/>
      <c r="I17" s="55" t="s">
        <v>37</v>
      </c>
      <c r="J17" s="55" t="s">
        <v>37</v>
      </c>
      <c r="K17" s="55"/>
      <c r="L17" s="55" t="s">
        <v>37</v>
      </c>
      <c r="M17" s="55"/>
      <c r="N17" s="55" t="s">
        <v>37</v>
      </c>
      <c r="O17" s="55" t="s">
        <v>37</v>
      </c>
      <c r="P17" s="55" t="s">
        <v>37</v>
      </c>
      <c r="Q17" s="55" t="s">
        <v>37</v>
      </c>
      <c r="R17" s="5">
        <f t="shared" si="1"/>
        <v>8</v>
      </c>
      <c r="S17" s="44" t="s">
        <v>37</v>
      </c>
      <c r="T17" s="44" t="s">
        <v>37</v>
      </c>
      <c r="U17" s="44"/>
      <c r="V17" s="44" t="s">
        <v>37</v>
      </c>
      <c r="W17" s="44" t="s">
        <v>37</v>
      </c>
      <c r="X17" s="44" t="s">
        <v>37</v>
      </c>
      <c r="Y17" s="44"/>
      <c r="Z17" s="44"/>
      <c r="AA17" s="44" t="s">
        <v>37</v>
      </c>
      <c r="AB17" s="44" t="s">
        <v>37</v>
      </c>
      <c r="AC17" s="44"/>
      <c r="AD17" s="5">
        <f t="shared" si="2"/>
        <v>7</v>
      </c>
      <c r="AE17" s="44" t="s">
        <v>37</v>
      </c>
      <c r="AF17" s="44" t="s">
        <v>37</v>
      </c>
      <c r="AG17" s="44" t="s">
        <v>37</v>
      </c>
      <c r="AH17" s="44" t="s">
        <v>37</v>
      </c>
      <c r="AI17" s="44"/>
      <c r="AJ17" s="44" t="s">
        <v>37</v>
      </c>
      <c r="AK17" s="44" t="s">
        <v>37</v>
      </c>
      <c r="AL17" s="44" t="s">
        <v>37</v>
      </c>
      <c r="AM17" s="44" t="s">
        <v>37</v>
      </c>
      <c r="AN17" s="44"/>
      <c r="AO17" s="5">
        <f t="shared" si="3"/>
        <v>8</v>
      </c>
      <c r="AP17" s="44"/>
      <c r="AQ17" s="44"/>
      <c r="AR17" s="44"/>
      <c r="AS17" s="44" t="s">
        <v>37</v>
      </c>
      <c r="AT17" s="44"/>
      <c r="AU17" s="44" t="s">
        <v>37</v>
      </c>
      <c r="AV17" s="44" t="s">
        <v>37</v>
      </c>
      <c r="AW17" s="44" t="s">
        <v>37</v>
      </c>
      <c r="AX17" s="44"/>
      <c r="AY17" s="5">
        <f t="shared" si="4"/>
        <v>4</v>
      </c>
    </row>
    <row r="18" spans="1:51" ht="16.5">
      <c r="A18" s="21">
        <f>RANK($E18,$E$2:$E$61)</f>
        <v>10</v>
      </c>
      <c r="B18" s="60" t="s">
        <v>28</v>
      </c>
      <c r="C18" s="60"/>
      <c r="D18" s="60" t="s">
        <v>26</v>
      </c>
      <c r="E18" s="5">
        <f t="shared" si="0"/>
        <v>18</v>
      </c>
      <c r="F18" s="55"/>
      <c r="G18" s="55" t="s">
        <v>37</v>
      </c>
      <c r="H18" s="55"/>
      <c r="I18" s="55"/>
      <c r="J18" s="55" t="s">
        <v>37</v>
      </c>
      <c r="K18" s="55"/>
      <c r="L18" s="55"/>
      <c r="M18" s="55"/>
      <c r="N18" s="55"/>
      <c r="O18" s="55" t="s">
        <v>37</v>
      </c>
      <c r="P18" s="55" t="s">
        <v>37</v>
      </c>
      <c r="Q18" s="55"/>
      <c r="R18" s="5">
        <f t="shared" si="1"/>
        <v>4</v>
      </c>
      <c r="S18" s="44" t="s">
        <v>37</v>
      </c>
      <c r="T18" s="44" t="s">
        <v>37</v>
      </c>
      <c r="U18" s="44"/>
      <c r="V18" s="44" t="s">
        <v>37</v>
      </c>
      <c r="W18" s="44"/>
      <c r="X18" s="44" t="s">
        <v>37</v>
      </c>
      <c r="Y18" s="44"/>
      <c r="Z18" s="44"/>
      <c r="AA18" s="44" t="s">
        <v>37</v>
      </c>
      <c r="AB18" s="44" t="s">
        <v>37</v>
      </c>
      <c r="AC18" s="44"/>
      <c r="AD18" s="5">
        <f t="shared" si="2"/>
        <v>6</v>
      </c>
      <c r="AE18" s="44"/>
      <c r="AF18" s="44" t="s">
        <v>37</v>
      </c>
      <c r="AG18" s="44"/>
      <c r="AH18" s="44" t="s">
        <v>37</v>
      </c>
      <c r="AI18" s="44" t="s">
        <v>37</v>
      </c>
      <c r="AJ18" s="44" t="s">
        <v>37</v>
      </c>
      <c r="AK18" s="44" t="s">
        <v>37</v>
      </c>
      <c r="AL18" s="44" t="s">
        <v>37</v>
      </c>
      <c r="AM18" s="44"/>
      <c r="AN18" s="44"/>
      <c r="AO18" s="5">
        <f t="shared" si="3"/>
        <v>6</v>
      </c>
      <c r="AP18" s="44"/>
      <c r="AQ18" s="44"/>
      <c r="AR18" s="44"/>
      <c r="AS18" s="44"/>
      <c r="AT18" s="44"/>
      <c r="AU18" s="44"/>
      <c r="AV18" s="44" t="s">
        <v>37</v>
      </c>
      <c r="AW18" s="44"/>
      <c r="AX18" s="44" t="s">
        <v>37</v>
      </c>
      <c r="AY18" s="5">
        <f t="shared" si="4"/>
        <v>2</v>
      </c>
    </row>
    <row r="19" spans="1:51" ht="16.5">
      <c r="A19" s="21">
        <f>RANK($E19,$E$2:$E$61)</f>
        <v>3</v>
      </c>
      <c r="B19" s="60" t="s">
        <v>27</v>
      </c>
      <c r="C19" s="60"/>
      <c r="D19" s="60" t="s">
        <v>26</v>
      </c>
      <c r="E19" s="5">
        <f t="shared" si="0"/>
        <v>26</v>
      </c>
      <c r="F19" s="55" t="s">
        <v>37</v>
      </c>
      <c r="G19" s="55" t="s">
        <v>37</v>
      </c>
      <c r="H19" s="55"/>
      <c r="I19" s="55"/>
      <c r="J19" s="55" t="s">
        <v>37</v>
      </c>
      <c r="K19" s="55" t="s">
        <v>37</v>
      </c>
      <c r="L19" s="55" t="s">
        <v>37</v>
      </c>
      <c r="M19" s="55"/>
      <c r="N19" s="55"/>
      <c r="O19" s="55" t="s">
        <v>37</v>
      </c>
      <c r="P19" s="55" t="s">
        <v>37</v>
      </c>
      <c r="Q19" s="55" t="s">
        <v>37</v>
      </c>
      <c r="R19" s="5">
        <f t="shared" si="1"/>
        <v>8</v>
      </c>
      <c r="S19" s="44" t="s">
        <v>37</v>
      </c>
      <c r="T19" s="44"/>
      <c r="U19" s="44" t="s">
        <v>37</v>
      </c>
      <c r="V19" s="44" t="s">
        <v>37</v>
      </c>
      <c r="W19" s="44" t="s">
        <v>37</v>
      </c>
      <c r="X19" s="44" t="s">
        <v>37</v>
      </c>
      <c r="Y19" s="44"/>
      <c r="Z19" s="44"/>
      <c r="AA19" s="44" t="s">
        <v>37</v>
      </c>
      <c r="AB19" s="44" t="s">
        <v>37</v>
      </c>
      <c r="AC19" s="44"/>
      <c r="AD19" s="5">
        <f t="shared" si="2"/>
        <v>7</v>
      </c>
      <c r="AE19" s="44" t="s">
        <v>37</v>
      </c>
      <c r="AF19" s="44"/>
      <c r="AG19" s="44"/>
      <c r="AH19" s="44" t="s">
        <v>37</v>
      </c>
      <c r="AI19" s="44" t="s">
        <v>37</v>
      </c>
      <c r="AJ19" s="44" t="s">
        <v>37</v>
      </c>
      <c r="AK19" s="44" t="s">
        <v>37</v>
      </c>
      <c r="AL19" s="44" t="s">
        <v>37</v>
      </c>
      <c r="AM19" s="44" t="s">
        <v>37</v>
      </c>
      <c r="AN19" s="44"/>
      <c r="AO19" s="5">
        <f t="shared" si="3"/>
        <v>7</v>
      </c>
      <c r="AP19" s="44"/>
      <c r="AQ19" s="44"/>
      <c r="AR19" s="44"/>
      <c r="AS19" s="44" t="s">
        <v>37</v>
      </c>
      <c r="AT19" s="44"/>
      <c r="AU19" s="44" t="s">
        <v>37</v>
      </c>
      <c r="AV19" s="44"/>
      <c r="AW19" s="44" t="s">
        <v>37</v>
      </c>
      <c r="AX19" s="44" t="s">
        <v>37</v>
      </c>
      <c r="AY19" s="5">
        <f t="shared" si="4"/>
        <v>4</v>
      </c>
    </row>
    <row r="20" spans="1:51" ht="16.5">
      <c r="A20" s="21">
        <f>RANK($E20,$E$2:$E$61)</f>
        <v>9</v>
      </c>
      <c r="B20" s="60" t="s">
        <v>117</v>
      </c>
      <c r="C20" s="60"/>
      <c r="D20" s="60" t="s">
        <v>26</v>
      </c>
      <c r="E20" s="5">
        <f t="shared" si="0"/>
        <v>19</v>
      </c>
      <c r="F20" s="55"/>
      <c r="G20" s="55" t="s">
        <v>37</v>
      </c>
      <c r="H20" s="55"/>
      <c r="I20" s="55" t="s">
        <v>37</v>
      </c>
      <c r="J20" s="55"/>
      <c r="K20" s="55" t="s">
        <v>37</v>
      </c>
      <c r="L20" s="55"/>
      <c r="M20" s="55"/>
      <c r="N20" s="55"/>
      <c r="O20" s="55"/>
      <c r="P20" s="55" t="s">
        <v>37</v>
      </c>
      <c r="Q20" s="55" t="s">
        <v>37</v>
      </c>
      <c r="R20" s="5">
        <f t="shared" si="1"/>
        <v>5</v>
      </c>
      <c r="S20" s="44" t="s">
        <v>37</v>
      </c>
      <c r="T20" s="44"/>
      <c r="U20" s="44" t="s">
        <v>37</v>
      </c>
      <c r="V20" s="44"/>
      <c r="W20" s="44" t="s">
        <v>37</v>
      </c>
      <c r="X20" s="44" t="s">
        <v>37</v>
      </c>
      <c r="Y20" s="44"/>
      <c r="Z20" s="44"/>
      <c r="AA20" s="44" t="s">
        <v>37</v>
      </c>
      <c r="AB20" s="44" t="s">
        <v>37</v>
      </c>
      <c r="AC20" s="44"/>
      <c r="AD20" s="5">
        <f t="shared" si="2"/>
        <v>6</v>
      </c>
      <c r="AE20" s="44"/>
      <c r="AF20" s="44" t="s">
        <v>37</v>
      </c>
      <c r="AG20" s="44"/>
      <c r="AH20" s="44"/>
      <c r="AI20" s="44" t="s">
        <v>37</v>
      </c>
      <c r="AJ20" s="44" t="s">
        <v>37</v>
      </c>
      <c r="AK20" s="44" t="s">
        <v>37</v>
      </c>
      <c r="AL20" s="44" t="s">
        <v>37</v>
      </c>
      <c r="AM20" s="44"/>
      <c r="AN20" s="44"/>
      <c r="AO20" s="5">
        <f t="shared" si="3"/>
        <v>5</v>
      </c>
      <c r="AP20" s="44"/>
      <c r="AQ20" s="44"/>
      <c r="AR20" s="44"/>
      <c r="AS20" s="44" t="s">
        <v>37</v>
      </c>
      <c r="AT20" s="44"/>
      <c r="AU20" s="44" t="s">
        <v>37</v>
      </c>
      <c r="AV20" s="44" t="s">
        <v>37</v>
      </c>
      <c r="AW20" s="44"/>
      <c r="AX20" s="44"/>
      <c r="AY20" s="5">
        <f t="shared" si="4"/>
        <v>3</v>
      </c>
    </row>
    <row r="21" spans="1:51" ht="16.5">
      <c r="A21" s="21">
        <f>RANK($E21,$E$2:$E$61)</f>
        <v>14</v>
      </c>
      <c r="B21" s="60" t="s">
        <v>118</v>
      </c>
      <c r="C21" s="60"/>
      <c r="D21" s="60" t="s">
        <v>26</v>
      </c>
      <c r="E21" s="5">
        <f t="shared" si="0"/>
        <v>16</v>
      </c>
      <c r="F21" s="55"/>
      <c r="G21" s="55"/>
      <c r="H21" s="55"/>
      <c r="I21" s="55" t="s">
        <v>37</v>
      </c>
      <c r="J21" s="55" t="s">
        <v>37</v>
      </c>
      <c r="K21" s="55"/>
      <c r="L21" s="55" t="s">
        <v>37</v>
      </c>
      <c r="M21" s="55"/>
      <c r="N21" s="55"/>
      <c r="O21" s="55" t="s">
        <v>37</v>
      </c>
      <c r="P21" s="55" t="s">
        <v>37</v>
      </c>
      <c r="Q21" s="55" t="s">
        <v>37</v>
      </c>
      <c r="R21" s="5">
        <f t="shared" si="1"/>
        <v>6</v>
      </c>
      <c r="S21" s="44" t="s">
        <v>37</v>
      </c>
      <c r="T21" s="44"/>
      <c r="U21" s="44" t="s">
        <v>37</v>
      </c>
      <c r="V21" s="44" t="s">
        <v>37</v>
      </c>
      <c r="W21" s="44"/>
      <c r="X21" s="44"/>
      <c r="Y21" s="44"/>
      <c r="Z21" s="44"/>
      <c r="AA21" s="44"/>
      <c r="AB21" s="44" t="s">
        <v>37</v>
      </c>
      <c r="AC21" s="44"/>
      <c r="AD21" s="5">
        <f t="shared" si="2"/>
        <v>4</v>
      </c>
      <c r="AE21" s="44" t="s">
        <v>37</v>
      </c>
      <c r="AF21" s="44"/>
      <c r="AG21" s="44"/>
      <c r="AH21" s="44"/>
      <c r="AI21" s="44"/>
      <c r="AJ21" s="44" t="s">
        <v>37</v>
      </c>
      <c r="AK21" s="44"/>
      <c r="AL21" s="44" t="s">
        <v>37</v>
      </c>
      <c r="AM21" s="44"/>
      <c r="AN21" s="44"/>
      <c r="AO21" s="5">
        <f t="shared" si="3"/>
        <v>3</v>
      </c>
      <c r="AP21" s="44"/>
      <c r="AQ21" s="44"/>
      <c r="AR21" s="44" t="s">
        <v>37</v>
      </c>
      <c r="AS21" s="44" t="s">
        <v>37</v>
      </c>
      <c r="AT21" s="44"/>
      <c r="AU21" s="44" t="s">
        <v>37</v>
      </c>
      <c r="AV21" s="44"/>
      <c r="AW21" s="44"/>
      <c r="AX21" s="44"/>
      <c r="AY21" s="5">
        <f t="shared" si="4"/>
        <v>3</v>
      </c>
    </row>
    <row r="22" spans="1:51" ht="16.5">
      <c r="A22" s="21">
        <f>RANK($E22,$E$2:$E$61)</f>
        <v>33</v>
      </c>
      <c r="B22" s="60" t="s">
        <v>119</v>
      </c>
      <c r="C22" s="60"/>
      <c r="D22" s="60" t="s">
        <v>26</v>
      </c>
      <c r="E22" s="5">
        <f t="shared" si="0"/>
        <v>10</v>
      </c>
      <c r="F22" s="55" t="s">
        <v>37</v>
      </c>
      <c r="G22" s="55" t="s">
        <v>37</v>
      </c>
      <c r="H22" s="55"/>
      <c r="I22" s="55" t="s">
        <v>37</v>
      </c>
      <c r="J22" s="55" t="s">
        <v>37</v>
      </c>
      <c r="K22" s="55"/>
      <c r="L22" s="55"/>
      <c r="M22" s="55"/>
      <c r="N22" s="55"/>
      <c r="O22" s="55"/>
      <c r="P22" s="55" t="s">
        <v>37</v>
      </c>
      <c r="Q22" s="55" t="s">
        <v>37</v>
      </c>
      <c r="R22" s="5">
        <f t="shared" si="1"/>
        <v>6</v>
      </c>
      <c r="S22" s="44" t="s">
        <v>37</v>
      </c>
      <c r="T22" s="44"/>
      <c r="U22" s="44"/>
      <c r="V22" s="44" t="s">
        <v>37</v>
      </c>
      <c r="W22" s="44"/>
      <c r="X22" s="44"/>
      <c r="Y22" s="44"/>
      <c r="Z22" s="44"/>
      <c r="AA22" s="44"/>
      <c r="AB22" s="44"/>
      <c r="AC22" s="44"/>
      <c r="AD22" s="5">
        <f t="shared" si="2"/>
        <v>2</v>
      </c>
      <c r="AE22" s="44"/>
      <c r="AF22" s="44"/>
      <c r="AG22" s="44"/>
      <c r="AH22" s="44"/>
      <c r="AI22" s="44"/>
      <c r="AJ22" s="44"/>
      <c r="AK22" s="44"/>
      <c r="AL22" s="44"/>
      <c r="AM22" s="44" t="s">
        <v>37</v>
      </c>
      <c r="AN22" s="44"/>
      <c r="AO22" s="5">
        <f t="shared" si="3"/>
        <v>1</v>
      </c>
      <c r="AP22" s="44"/>
      <c r="AQ22" s="44"/>
      <c r="AR22" s="44"/>
      <c r="AS22" s="44"/>
      <c r="AT22" s="44"/>
      <c r="AU22" s="44"/>
      <c r="AV22" s="44"/>
      <c r="AW22" s="44" t="s">
        <v>37</v>
      </c>
      <c r="AX22" s="44"/>
      <c r="AY22" s="5">
        <f t="shared" si="4"/>
        <v>1</v>
      </c>
    </row>
    <row r="23" spans="1:51" ht="16.5">
      <c r="A23" s="21">
        <f>RANK($E23,$E$2:$E$61)</f>
        <v>4</v>
      </c>
      <c r="B23" s="57" t="s">
        <v>122</v>
      </c>
      <c r="C23" s="57"/>
      <c r="D23" s="57" t="s">
        <v>30</v>
      </c>
      <c r="E23" s="5">
        <f t="shared" si="0"/>
        <v>22</v>
      </c>
      <c r="F23" s="5"/>
      <c r="G23" s="5"/>
      <c r="H23" s="55" t="s">
        <v>37</v>
      </c>
      <c r="I23" s="5"/>
      <c r="J23" s="55" t="s">
        <v>37</v>
      </c>
      <c r="K23" s="5"/>
      <c r="L23" s="5"/>
      <c r="M23" s="5"/>
      <c r="N23" s="5"/>
      <c r="O23" s="55" t="s">
        <v>37</v>
      </c>
      <c r="P23" s="55" t="s">
        <v>37</v>
      </c>
      <c r="Q23" s="5"/>
      <c r="R23" s="5">
        <f t="shared" si="1"/>
        <v>4</v>
      </c>
      <c r="S23" s="44" t="s">
        <v>37</v>
      </c>
      <c r="T23" s="44" t="s">
        <v>37</v>
      </c>
      <c r="U23" s="44" t="s">
        <v>37</v>
      </c>
      <c r="V23" s="44" t="s">
        <v>37</v>
      </c>
      <c r="W23" s="44" t="s">
        <v>37</v>
      </c>
      <c r="X23" s="44"/>
      <c r="Y23" s="44" t="s">
        <v>37</v>
      </c>
      <c r="Z23" s="44"/>
      <c r="AA23" s="44"/>
      <c r="AB23" s="44" t="s">
        <v>37</v>
      </c>
      <c r="AC23" s="44"/>
      <c r="AD23" s="5">
        <f t="shared" si="2"/>
        <v>7</v>
      </c>
      <c r="AE23" s="44" t="s">
        <v>37</v>
      </c>
      <c r="AF23" s="44"/>
      <c r="AG23" s="44"/>
      <c r="AH23" s="44" t="s">
        <v>37</v>
      </c>
      <c r="AI23" s="44"/>
      <c r="AJ23" s="44" t="s">
        <v>37</v>
      </c>
      <c r="AK23" s="44"/>
      <c r="AL23" s="44" t="s">
        <v>37</v>
      </c>
      <c r="AM23" s="44"/>
      <c r="AN23" s="44"/>
      <c r="AO23" s="5">
        <f t="shared" si="3"/>
        <v>4</v>
      </c>
      <c r="AP23" s="44"/>
      <c r="AQ23" s="44" t="s">
        <v>37</v>
      </c>
      <c r="AR23" s="44" t="s">
        <v>37</v>
      </c>
      <c r="AS23" s="44" t="s">
        <v>37</v>
      </c>
      <c r="AT23" s="44"/>
      <c r="AU23" s="44" t="s">
        <v>37</v>
      </c>
      <c r="AV23" s="44" t="s">
        <v>37</v>
      </c>
      <c r="AW23" s="44" t="s">
        <v>37</v>
      </c>
      <c r="AX23" s="44" t="s">
        <v>37</v>
      </c>
      <c r="AY23" s="5">
        <f t="shared" si="4"/>
        <v>7</v>
      </c>
    </row>
    <row r="24" spans="1:51" ht="16.5">
      <c r="A24" s="21">
        <f>RANK($E24,$E$2:$E$61)</f>
        <v>10</v>
      </c>
      <c r="B24" s="58" t="s">
        <v>123</v>
      </c>
      <c r="C24" s="58"/>
      <c r="D24" s="58" t="s">
        <v>14</v>
      </c>
      <c r="E24" s="5">
        <f t="shared" si="0"/>
        <v>18</v>
      </c>
      <c r="F24" s="55"/>
      <c r="G24" s="55" t="s">
        <v>37</v>
      </c>
      <c r="H24" s="55"/>
      <c r="I24" s="55" t="s">
        <v>37</v>
      </c>
      <c r="J24" s="55" t="s">
        <v>37</v>
      </c>
      <c r="K24" s="55"/>
      <c r="L24" s="55" t="s">
        <v>37</v>
      </c>
      <c r="M24" s="55"/>
      <c r="N24" s="55"/>
      <c r="O24" s="55"/>
      <c r="P24" s="55" t="s">
        <v>37</v>
      </c>
      <c r="Q24" s="55" t="s">
        <v>37</v>
      </c>
      <c r="R24" s="5">
        <f t="shared" si="1"/>
        <v>6</v>
      </c>
      <c r="S24" s="44" t="s">
        <v>37</v>
      </c>
      <c r="T24" s="44"/>
      <c r="U24" s="44"/>
      <c r="V24" s="44" t="s">
        <v>37</v>
      </c>
      <c r="W24" s="44" t="s">
        <v>37</v>
      </c>
      <c r="X24" s="44"/>
      <c r="Y24" s="44" t="s">
        <v>37</v>
      </c>
      <c r="Z24" s="44"/>
      <c r="AA24" s="44"/>
      <c r="AB24" s="44" t="s">
        <v>37</v>
      </c>
      <c r="AC24" s="44"/>
      <c r="AD24" s="5">
        <f t="shared" si="2"/>
        <v>5</v>
      </c>
      <c r="AE24" s="44"/>
      <c r="AF24" s="44"/>
      <c r="AG24" s="44"/>
      <c r="AH24" s="44" t="s">
        <v>37</v>
      </c>
      <c r="AI24" s="44" t="s">
        <v>37</v>
      </c>
      <c r="AJ24" s="44" t="s">
        <v>37</v>
      </c>
      <c r="AK24" s="44"/>
      <c r="AL24" s="44" t="s">
        <v>37</v>
      </c>
      <c r="AM24" s="44"/>
      <c r="AN24" s="44"/>
      <c r="AO24" s="5">
        <f t="shared" si="3"/>
        <v>4</v>
      </c>
      <c r="AP24" s="44"/>
      <c r="AQ24" s="44"/>
      <c r="AR24" s="44"/>
      <c r="AS24" s="44" t="s">
        <v>37</v>
      </c>
      <c r="AT24" s="44"/>
      <c r="AU24" s="44" t="s">
        <v>37</v>
      </c>
      <c r="AV24" s="44" t="s">
        <v>37</v>
      </c>
      <c r="AW24" s="44"/>
      <c r="AX24" s="44"/>
      <c r="AY24" s="5">
        <f t="shared" si="4"/>
        <v>3</v>
      </c>
    </row>
    <row r="25" spans="1:51" ht="16.5">
      <c r="A25" s="21">
        <f>RANK($E25,$E$2:$E$61)</f>
        <v>53</v>
      </c>
      <c r="B25" s="58" t="s">
        <v>124</v>
      </c>
      <c r="C25" s="58"/>
      <c r="D25" s="58" t="s">
        <v>14</v>
      </c>
      <c r="E25" s="5">
        <f t="shared" si="0"/>
        <v>3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 t="s">
        <v>37</v>
      </c>
      <c r="Q25" s="55"/>
      <c r="R25" s="5">
        <f t="shared" si="1"/>
        <v>1</v>
      </c>
      <c r="S25" s="44"/>
      <c r="T25" s="44"/>
      <c r="U25" s="44"/>
      <c r="V25" s="44" t="s">
        <v>37</v>
      </c>
      <c r="W25" s="44"/>
      <c r="X25" s="44"/>
      <c r="Y25" s="44" t="s">
        <v>37</v>
      </c>
      <c r="Z25" s="44"/>
      <c r="AA25" s="44"/>
      <c r="AB25" s="44"/>
      <c r="AC25" s="44"/>
      <c r="AD25" s="5">
        <f t="shared" si="2"/>
        <v>2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5">
        <f t="shared" si="3"/>
        <v>0</v>
      </c>
      <c r="AP25" s="44"/>
      <c r="AQ25" s="44"/>
      <c r="AR25" s="44"/>
      <c r="AS25" s="44"/>
      <c r="AT25" s="44"/>
      <c r="AU25" s="44"/>
      <c r="AV25" s="44"/>
      <c r="AW25" s="44"/>
      <c r="AX25" s="44"/>
      <c r="AY25" s="5">
        <f t="shared" si="4"/>
        <v>0</v>
      </c>
    </row>
    <row r="26" spans="1:51" ht="16.5">
      <c r="A26" s="21">
        <f>RANK($E26,$E$2:$E$61)</f>
        <v>7</v>
      </c>
      <c r="B26" s="58" t="s">
        <v>15</v>
      </c>
      <c r="C26" s="58"/>
      <c r="D26" s="58" t="s">
        <v>14</v>
      </c>
      <c r="E26" s="5">
        <f t="shared" si="0"/>
        <v>20</v>
      </c>
      <c r="F26" s="55"/>
      <c r="G26" s="55" t="s">
        <v>37</v>
      </c>
      <c r="H26" s="55"/>
      <c r="I26" s="55"/>
      <c r="J26" s="55" t="s">
        <v>37</v>
      </c>
      <c r="K26" s="55"/>
      <c r="L26" s="55" t="s">
        <v>37</v>
      </c>
      <c r="M26" s="55"/>
      <c r="N26" s="55"/>
      <c r="O26" s="55" t="s">
        <v>37</v>
      </c>
      <c r="P26" s="55" t="s">
        <v>37</v>
      </c>
      <c r="Q26" s="55" t="s">
        <v>37</v>
      </c>
      <c r="R26" s="5">
        <f t="shared" si="1"/>
        <v>6</v>
      </c>
      <c r="S26" s="44" t="s">
        <v>37</v>
      </c>
      <c r="T26" s="44"/>
      <c r="U26" s="44" t="s">
        <v>37</v>
      </c>
      <c r="V26" s="44" t="s">
        <v>37</v>
      </c>
      <c r="W26" s="44" t="s">
        <v>37</v>
      </c>
      <c r="X26" s="44"/>
      <c r="Y26" s="44" t="s">
        <v>37</v>
      </c>
      <c r="Z26" s="44"/>
      <c r="AA26" s="44"/>
      <c r="AB26" s="44" t="s">
        <v>37</v>
      </c>
      <c r="AC26" s="44"/>
      <c r="AD26" s="5">
        <f t="shared" si="2"/>
        <v>6</v>
      </c>
      <c r="AE26" s="44" t="s">
        <v>37</v>
      </c>
      <c r="AF26" s="44" t="s">
        <v>37</v>
      </c>
      <c r="AG26" s="44"/>
      <c r="AH26" s="44" t="s">
        <v>37</v>
      </c>
      <c r="AI26" s="44" t="s">
        <v>37</v>
      </c>
      <c r="AJ26" s="44" t="s">
        <v>37</v>
      </c>
      <c r="AK26" s="44"/>
      <c r="AL26" s="44" t="s">
        <v>37</v>
      </c>
      <c r="AM26" s="44"/>
      <c r="AN26" s="44"/>
      <c r="AO26" s="5">
        <f t="shared" si="3"/>
        <v>6</v>
      </c>
      <c r="AP26" s="44"/>
      <c r="AQ26" s="44" t="s">
        <v>37</v>
      </c>
      <c r="AR26" s="44"/>
      <c r="AS26" s="44" t="s">
        <v>37</v>
      </c>
      <c r="AT26" s="44"/>
      <c r="AU26" s="44"/>
      <c r="AV26" s="44"/>
      <c r="AW26" s="44"/>
      <c r="AX26" s="44"/>
      <c r="AY26" s="5">
        <f t="shared" si="4"/>
        <v>2</v>
      </c>
    </row>
    <row r="27" spans="1:51" ht="16.5">
      <c r="A27" s="21">
        <f>RANK($E27,$E$2:$E$61)</f>
        <v>12</v>
      </c>
      <c r="B27" s="58" t="s">
        <v>13</v>
      </c>
      <c r="C27" s="58"/>
      <c r="D27" s="58" t="s">
        <v>14</v>
      </c>
      <c r="E27" s="5">
        <f t="shared" si="0"/>
        <v>17</v>
      </c>
      <c r="F27" s="55"/>
      <c r="G27" s="55" t="s">
        <v>37</v>
      </c>
      <c r="H27" s="55"/>
      <c r="I27" s="55"/>
      <c r="J27" s="55" t="s">
        <v>37</v>
      </c>
      <c r="K27" s="55"/>
      <c r="L27" s="55" t="s">
        <v>37</v>
      </c>
      <c r="M27" s="55"/>
      <c r="N27" s="55"/>
      <c r="O27" s="55" t="s">
        <v>37</v>
      </c>
      <c r="P27" s="55" t="s">
        <v>37</v>
      </c>
      <c r="Q27" s="55"/>
      <c r="R27" s="5">
        <f t="shared" si="1"/>
        <v>5</v>
      </c>
      <c r="S27" s="44" t="s">
        <v>37</v>
      </c>
      <c r="T27" s="44"/>
      <c r="U27" s="44" t="s">
        <v>37</v>
      </c>
      <c r="V27" s="44" t="s">
        <v>37</v>
      </c>
      <c r="W27" s="44" t="s">
        <v>37</v>
      </c>
      <c r="X27" s="44"/>
      <c r="Y27" s="44" t="s">
        <v>37</v>
      </c>
      <c r="Z27" s="44"/>
      <c r="AA27" s="44"/>
      <c r="AB27" s="44" t="s">
        <v>37</v>
      </c>
      <c r="AC27" s="44" t="s">
        <v>37</v>
      </c>
      <c r="AD27" s="5">
        <f t="shared" si="2"/>
        <v>7</v>
      </c>
      <c r="AE27" s="44"/>
      <c r="AF27" s="44"/>
      <c r="AG27" s="44"/>
      <c r="AH27" s="44" t="s">
        <v>37</v>
      </c>
      <c r="AI27" s="44"/>
      <c r="AJ27" s="44"/>
      <c r="AK27" s="44"/>
      <c r="AL27" s="44" t="s">
        <v>37</v>
      </c>
      <c r="AM27" s="44" t="s">
        <v>37</v>
      </c>
      <c r="AN27" s="44"/>
      <c r="AO27" s="5">
        <f t="shared" si="3"/>
        <v>3</v>
      </c>
      <c r="AP27" s="44"/>
      <c r="AQ27" s="44"/>
      <c r="AR27" s="44"/>
      <c r="AS27" s="44"/>
      <c r="AT27" s="44"/>
      <c r="AU27" s="44" t="s">
        <v>37</v>
      </c>
      <c r="AV27" s="44" t="s">
        <v>37</v>
      </c>
      <c r="AW27" s="44"/>
      <c r="AX27" s="44"/>
      <c r="AY27" s="5">
        <f t="shared" si="4"/>
        <v>2</v>
      </c>
    </row>
    <row r="28" spans="1:51" ht="16.5">
      <c r="A28" s="21">
        <f>RANK($E28,$E$2:$E$61)</f>
        <v>1</v>
      </c>
      <c r="B28" s="59" t="s">
        <v>125</v>
      </c>
      <c r="C28" s="59"/>
      <c r="D28" s="59" t="s">
        <v>21</v>
      </c>
      <c r="E28" s="5">
        <f t="shared" si="0"/>
        <v>28</v>
      </c>
      <c r="F28" s="44" t="s">
        <v>37</v>
      </c>
      <c r="G28" s="44" t="s">
        <v>37</v>
      </c>
      <c r="H28" s="44"/>
      <c r="I28" s="44"/>
      <c r="J28" s="44" t="s">
        <v>37</v>
      </c>
      <c r="K28" s="44" t="s">
        <v>37</v>
      </c>
      <c r="L28" s="44" t="s">
        <v>37</v>
      </c>
      <c r="M28" s="44"/>
      <c r="N28" s="44"/>
      <c r="O28" s="44" t="s">
        <v>37</v>
      </c>
      <c r="P28" s="44" t="s">
        <v>37</v>
      </c>
      <c r="Q28" s="44" t="s">
        <v>37</v>
      </c>
      <c r="R28" s="5">
        <f t="shared" si="1"/>
        <v>8</v>
      </c>
      <c r="S28" s="44" t="s">
        <v>37</v>
      </c>
      <c r="T28" s="44"/>
      <c r="U28" s="44" t="s">
        <v>37</v>
      </c>
      <c r="V28" s="44" t="s">
        <v>37</v>
      </c>
      <c r="W28" s="44" t="s">
        <v>37</v>
      </c>
      <c r="X28" s="44"/>
      <c r="Y28" s="44" t="s">
        <v>37</v>
      </c>
      <c r="Z28" s="44"/>
      <c r="AA28" s="44" t="s">
        <v>37</v>
      </c>
      <c r="AB28" s="44" t="s">
        <v>37</v>
      </c>
      <c r="AC28" s="44"/>
      <c r="AD28" s="5">
        <f t="shared" si="2"/>
        <v>7</v>
      </c>
      <c r="AE28" s="44"/>
      <c r="AF28" s="44" t="s">
        <v>37</v>
      </c>
      <c r="AG28" s="44" t="s">
        <v>37</v>
      </c>
      <c r="AH28" s="44" t="s">
        <v>37</v>
      </c>
      <c r="AI28" s="44"/>
      <c r="AJ28" s="44" t="s">
        <v>37</v>
      </c>
      <c r="AK28" s="44"/>
      <c r="AL28" s="44" t="s">
        <v>37</v>
      </c>
      <c r="AM28" s="44" t="s">
        <v>37</v>
      </c>
      <c r="AN28" s="44" t="s">
        <v>37</v>
      </c>
      <c r="AO28" s="5">
        <f t="shared" si="3"/>
        <v>7</v>
      </c>
      <c r="AP28" s="44" t="s">
        <v>37</v>
      </c>
      <c r="AQ28" s="44" t="s">
        <v>37</v>
      </c>
      <c r="AR28" s="44"/>
      <c r="AS28" s="44" t="s">
        <v>37</v>
      </c>
      <c r="AT28" s="44"/>
      <c r="AU28" s="44" t="s">
        <v>37</v>
      </c>
      <c r="AV28" s="44"/>
      <c r="AW28" s="44" t="s">
        <v>37</v>
      </c>
      <c r="AX28" s="44" t="s">
        <v>37</v>
      </c>
      <c r="AY28" s="5">
        <f t="shared" si="4"/>
        <v>6</v>
      </c>
    </row>
    <row r="29" spans="1:51" ht="16.5">
      <c r="A29" s="21">
        <f>RANK($E29,$E$2:$E$61)</f>
        <v>57</v>
      </c>
      <c r="B29" s="65" t="s">
        <v>145</v>
      </c>
      <c r="C29" s="65"/>
      <c r="D29" s="65" t="s">
        <v>181</v>
      </c>
      <c r="E29" s="5">
        <f t="shared" si="0"/>
        <v>2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5">
        <f t="shared" si="1"/>
        <v>0</v>
      </c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5">
        <f t="shared" si="2"/>
        <v>0</v>
      </c>
      <c r="AE29" s="44"/>
      <c r="AF29" s="44"/>
      <c r="AG29" s="44"/>
      <c r="AH29" s="44" t="s">
        <v>37</v>
      </c>
      <c r="AI29" s="44"/>
      <c r="AJ29" s="44" t="s">
        <v>37</v>
      </c>
      <c r="AK29" s="44"/>
      <c r="AL29" s="44"/>
      <c r="AM29" s="44"/>
      <c r="AN29" s="44"/>
      <c r="AO29" s="5">
        <f t="shared" si="3"/>
        <v>2</v>
      </c>
      <c r="AP29" s="44"/>
      <c r="AQ29" s="44"/>
      <c r="AR29" s="44"/>
      <c r="AS29" s="44"/>
      <c r="AT29" s="44"/>
      <c r="AU29" s="44"/>
      <c r="AV29" s="44"/>
      <c r="AW29" s="44"/>
      <c r="AX29" s="44"/>
      <c r="AY29" s="5">
        <f t="shared" si="4"/>
        <v>0</v>
      </c>
    </row>
    <row r="30" spans="1:51" ht="16.5">
      <c r="A30" s="21">
        <f>RANK($E30,$E$2:$E$61)</f>
        <v>45</v>
      </c>
      <c r="B30" s="65" t="s">
        <v>146</v>
      </c>
      <c r="C30" s="65"/>
      <c r="D30" s="65" t="s">
        <v>182</v>
      </c>
      <c r="E30" s="18">
        <f t="shared" si="0"/>
        <v>4</v>
      </c>
      <c r="F30" s="44"/>
      <c r="G30" s="44" t="s">
        <v>37</v>
      </c>
      <c r="H30" s="44"/>
      <c r="I30" s="44" t="s">
        <v>37</v>
      </c>
      <c r="J30" s="44" t="s">
        <v>37</v>
      </c>
      <c r="K30" s="44"/>
      <c r="L30" s="44"/>
      <c r="M30" s="44"/>
      <c r="N30" s="44"/>
      <c r="O30" s="44"/>
      <c r="P30" s="44" t="s">
        <v>37</v>
      </c>
      <c r="Q30" s="44"/>
      <c r="R30" s="18">
        <f t="shared" si="1"/>
        <v>4</v>
      </c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18">
        <f t="shared" si="2"/>
        <v>0</v>
      </c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18">
        <f t="shared" si="3"/>
        <v>0</v>
      </c>
      <c r="AP30" s="44"/>
      <c r="AQ30" s="44"/>
      <c r="AR30" s="44"/>
      <c r="AS30" s="44"/>
      <c r="AT30" s="44"/>
      <c r="AU30" s="44"/>
      <c r="AV30" s="44"/>
      <c r="AW30" s="44"/>
      <c r="AX30" s="44"/>
      <c r="AY30" s="18">
        <f t="shared" si="4"/>
        <v>0</v>
      </c>
    </row>
    <row r="31" spans="1:51" s="19" customFormat="1" ht="16.5">
      <c r="A31" s="21">
        <f>RANK($E31,$E$2:$E$61)</f>
        <v>37</v>
      </c>
      <c r="B31" s="65" t="s">
        <v>147</v>
      </c>
      <c r="C31" s="65"/>
      <c r="D31" s="65" t="s">
        <v>181</v>
      </c>
      <c r="E31" s="18">
        <f t="shared" si="0"/>
        <v>7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 t="s">
        <v>37</v>
      </c>
      <c r="Q31" s="44"/>
      <c r="R31" s="18">
        <f t="shared" si="1"/>
        <v>1</v>
      </c>
      <c r="S31" s="44" t="s">
        <v>37</v>
      </c>
      <c r="T31" s="44"/>
      <c r="U31" s="44"/>
      <c r="V31" s="44"/>
      <c r="W31" s="44"/>
      <c r="X31" s="44"/>
      <c r="Y31" s="44"/>
      <c r="Z31" s="44"/>
      <c r="AA31" s="44"/>
      <c r="AB31" s="44" t="s">
        <v>37</v>
      </c>
      <c r="AC31" s="44"/>
      <c r="AD31" s="18">
        <f t="shared" si="2"/>
        <v>2</v>
      </c>
      <c r="AE31" s="44"/>
      <c r="AF31" s="44"/>
      <c r="AG31" s="44" t="s">
        <v>37</v>
      </c>
      <c r="AH31" s="44" t="s">
        <v>37</v>
      </c>
      <c r="AI31" s="44"/>
      <c r="AJ31" s="44" t="s">
        <v>37</v>
      </c>
      <c r="AK31" s="44"/>
      <c r="AL31" s="44" t="s">
        <v>37</v>
      </c>
      <c r="AM31" s="44"/>
      <c r="AN31" s="44"/>
      <c r="AO31" s="18">
        <f t="shared" si="3"/>
        <v>4</v>
      </c>
      <c r="AP31" s="44"/>
      <c r="AQ31" s="44"/>
      <c r="AR31" s="44"/>
      <c r="AS31" s="44"/>
      <c r="AT31" s="44"/>
      <c r="AU31" s="44"/>
      <c r="AV31" s="44"/>
      <c r="AW31" s="44"/>
      <c r="AX31" s="44"/>
      <c r="AY31" s="18">
        <f t="shared" si="4"/>
        <v>0</v>
      </c>
    </row>
    <row r="32" spans="1:51" s="19" customFormat="1" ht="16.5">
      <c r="A32" s="21">
        <f>RANK($E32,$E$2:$E$61)</f>
        <v>29</v>
      </c>
      <c r="B32" s="65" t="s">
        <v>148</v>
      </c>
      <c r="C32" s="65"/>
      <c r="D32" s="65" t="s">
        <v>181</v>
      </c>
      <c r="E32" s="18">
        <f t="shared" si="0"/>
        <v>11</v>
      </c>
      <c r="F32" s="44" t="s">
        <v>37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18">
        <f t="shared" si="1"/>
        <v>1</v>
      </c>
      <c r="S32" s="44"/>
      <c r="T32" s="44"/>
      <c r="U32" s="44" t="s">
        <v>37</v>
      </c>
      <c r="V32" s="44" t="s">
        <v>37</v>
      </c>
      <c r="W32" s="44" t="s">
        <v>37</v>
      </c>
      <c r="X32" s="44"/>
      <c r="Y32" s="44" t="s">
        <v>37</v>
      </c>
      <c r="Z32" s="44"/>
      <c r="AA32" s="44"/>
      <c r="AB32" s="44" t="s">
        <v>37</v>
      </c>
      <c r="AC32" s="44" t="s">
        <v>37</v>
      </c>
      <c r="AD32" s="18">
        <f t="shared" si="2"/>
        <v>6</v>
      </c>
      <c r="AE32" s="44"/>
      <c r="AF32" s="44"/>
      <c r="AG32" s="44"/>
      <c r="AH32" s="44" t="s">
        <v>37</v>
      </c>
      <c r="AI32" s="44"/>
      <c r="AJ32" s="44" t="s">
        <v>37</v>
      </c>
      <c r="AK32" s="44"/>
      <c r="AL32" s="44" t="s">
        <v>37</v>
      </c>
      <c r="AM32" s="44" t="s">
        <v>37</v>
      </c>
      <c r="AN32" s="44"/>
      <c r="AO32" s="18">
        <f t="shared" si="3"/>
        <v>4</v>
      </c>
      <c r="AP32" s="44"/>
      <c r="AQ32" s="44"/>
      <c r="AR32" s="44"/>
      <c r="AS32" s="44"/>
      <c r="AT32" s="44"/>
      <c r="AU32" s="44"/>
      <c r="AV32" s="44"/>
      <c r="AW32" s="44"/>
      <c r="AX32" s="44"/>
      <c r="AY32" s="18">
        <f t="shared" si="4"/>
        <v>0</v>
      </c>
    </row>
    <row r="33" spans="1:51" s="19" customFormat="1" ht="16.5">
      <c r="A33" s="21">
        <f>RANK($E33,$E$2:$E$61)</f>
        <v>6</v>
      </c>
      <c r="B33" s="65" t="s">
        <v>127</v>
      </c>
      <c r="C33" s="65"/>
      <c r="D33" s="65" t="s">
        <v>181</v>
      </c>
      <c r="E33" s="18">
        <f t="shared" si="0"/>
        <v>21</v>
      </c>
      <c r="F33" s="44"/>
      <c r="G33" s="44" t="s">
        <v>37</v>
      </c>
      <c r="H33" s="44"/>
      <c r="I33" s="44" t="s">
        <v>37</v>
      </c>
      <c r="J33" s="44" t="s">
        <v>37</v>
      </c>
      <c r="K33" s="44"/>
      <c r="L33" s="44" t="s">
        <v>37</v>
      </c>
      <c r="M33" s="44"/>
      <c r="N33" s="44"/>
      <c r="O33" s="44" t="s">
        <v>37</v>
      </c>
      <c r="P33" s="44" t="s">
        <v>37</v>
      </c>
      <c r="Q33" s="44" t="s">
        <v>37</v>
      </c>
      <c r="R33" s="18">
        <f t="shared" si="1"/>
        <v>7</v>
      </c>
      <c r="S33" s="44" t="s">
        <v>37</v>
      </c>
      <c r="T33" s="44"/>
      <c r="U33" s="44" t="s">
        <v>37</v>
      </c>
      <c r="V33" s="44" t="s">
        <v>37</v>
      </c>
      <c r="W33" s="44"/>
      <c r="X33" s="44"/>
      <c r="Y33" s="44" t="s">
        <v>37</v>
      </c>
      <c r="Z33" s="44"/>
      <c r="AA33" s="44"/>
      <c r="AB33" s="44" t="s">
        <v>37</v>
      </c>
      <c r="AC33" s="44"/>
      <c r="AD33" s="18">
        <f t="shared" si="2"/>
        <v>5</v>
      </c>
      <c r="AE33" s="44"/>
      <c r="AF33" s="44" t="s">
        <v>37</v>
      </c>
      <c r="AG33" s="44"/>
      <c r="AH33" s="44" t="s">
        <v>37</v>
      </c>
      <c r="AI33" s="44" t="s">
        <v>37</v>
      </c>
      <c r="AJ33" s="44" t="s">
        <v>37</v>
      </c>
      <c r="AK33" s="44"/>
      <c r="AL33" s="44" t="s">
        <v>37</v>
      </c>
      <c r="AM33" s="44"/>
      <c r="AN33" s="44"/>
      <c r="AO33" s="18">
        <f t="shared" si="3"/>
        <v>5</v>
      </c>
      <c r="AP33" s="44"/>
      <c r="AQ33" s="44"/>
      <c r="AR33" s="44" t="s">
        <v>37</v>
      </c>
      <c r="AS33" s="44" t="s">
        <v>37</v>
      </c>
      <c r="AT33" s="44" t="s">
        <v>37</v>
      </c>
      <c r="AU33" s="44"/>
      <c r="AV33" s="44" t="s">
        <v>37</v>
      </c>
      <c r="AW33" s="44"/>
      <c r="AX33" s="44"/>
      <c r="AY33" s="18">
        <f t="shared" si="4"/>
        <v>4</v>
      </c>
    </row>
    <row r="34" spans="1:51" s="19" customFormat="1" ht="16.5">
      <c r="A34" s="21">
        <f>RANK($E34,$E$2:$E$61)</f>
        <v>37</v>
      </c>
      <c r="B34" s="65" t="s">
        <v>149</v>
      </c>
      <c r="C34" s="65"/>
      <c r="D34" s="65" t="s">
        <v>183</v>
      </c>
      <c r="E34" s="18">
        <f aca="true" t="shared" si="5" ref="E34:E61">R34+AD34+AO34+AY34</f>
        <v>7</v>
      </c>
      <c r="F34" s="44"/>
      <c r="G34" s="44" t="s">
        <v>37</v>
      </c>
      <c r="H34" s="44"/>
      <c r="I34" s="44"/>
      <c r="J34" s="44"/>
      <c r="K34" s="44"/>
      <c r="L34" s="44"/>
      <c r="M34" s="44"/>
      <c r="N34" s="44"/>
      <c r="O34" s="44"/>
      <c r="P34" s="44" t="s">
        <v>37</v>
      </c>
      <c r="Q34" s="44"/>
      <c r="R34" s="18">
        <f aca="true" t="shared" si="6" ref="R34:R61">COUNTIF(F34:Q34,"+")</f>
        <v>2</v>
      </c>
      <c r="S34" s="44"/>
      <c r="T34" s="44"/>
      <c r="U34" s="44"/>
      <c r="V34" s="44" t="s">
        <v>37</v>
      </c>
      <c r="W34" s="44"/>
      <c r="X34" s="44"/>
      <c r="Y34" s="44" t="s">
        <v>37</v>
      </c>
      <c r="Z34" s="44"/>
      <c r="AA34" s="44"/>
      <c r="AB34" s="44" t="s">
        <v>37</v>
      </c>
      <c r="AC34" s="44"/>
      <c r="AD34" s="18">
        <f aca="true" t="shared" si="7" ref="AD34:AD61">COUNTIF(S34:AC34,"+")+COUNTIF(S34:AC34,"1")</f>
        <v>3</v>
      </c>
      <c r="AE34" s="44"/>
      <c r="AF34" s="44"/>
      <c r="AG34" s="44"/>
      <c r="AH34" s="44"/>
      <c r="AI34" s="44"/>
      <c r="AJ34" s="44" t="s">
        <v>37</v>
      </c>
      <c r="AK34" s="44"/>
      <c r="AL34" s="44" t="s">
        <v>37</v>
      </c>
      <c r="AM34" s="44"/>
      <c r="AN34" s="44"/>
      <c r="AO34" s="18">
        <f aca="true" t="shared" si="8" ref="AO34:AO61">COUNTIF(AE34:AN34,"+")+COUNTIF(AE34:AN34,"1")</f>
        <v>2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18">
        <f aca="true" t="shared" si="9" ref="AY34:AY61">COUNTIF(AP34:AX34,"+")+COUNTIF(AP34:AX34,"1")</f>
        <v>0</v>
      </c>
    </row>
    <row r="35" spans="1:51" s="19" customFormat="1" ht="16.5">
      <c r="A35" s="21">
        <f>RANK($E35,$E$2:$E$61)</f>
        <v>23</v>
      </c>
      <c r="B35" s="65" t="s">
        <v>150</v>
      </c>
      <c r="C35" s="65"/>
      <c r="D35" s="65" t="s">
        <v>181</v>
      </c>
      <c r="E35" s="18">
        <f t="shared" si="5"/>
        <v>13</v>
      </c>
      <c r="F35" s="44"/>
      <c r="G35" s="44"/>
      <c r="H35" s="44"/>
      <c r="I35" s="44" t="s">
        <v>37</v>
      </c>
      <c r="J35" s="44" t="s">
        <v>37</v>
      </c>
      <c r="K35" s="44"/>
      <c r="L35" s="44" t="s">
        <v>37</v>
      </c>
      <c r="M35" s="44"/>
      <c r="N35" s="44"/>
      <c r="O35" s="44"/>
      <c r="P35" s="44" t="s">
        <v>37</v>
      </c>
      <c r="Q35" s="44"/>
      <c r="R35" s="18">
        <f t="shared" si="6"/>
        <v>4</v>
      </c>
      <c r="S35" s="44" t="s">
        <v>37</v>
      </c>
      <c r="T35" s="44"/>
      <c r="U35" s="44"/>
      <c r="V35" s="44" t="s">
        <v>37</v>
      </c>
      <c r="W35" s="44"/>
      <c r="X35" s="44"/>
      <c r="Y35" s="44" t="s">
        <v>37</v>
      </c>
      <c r="Z35" s="44"/>
      <c r="AA35" s="44"/>
      <c r="AB35" s="44"/>
      <c r="AC35" s="44" t="s">
        <v>37</v>
      </c>
      <c r="AD35" s="18">
        <f t="shared" si="7"/>
        <v>4</v>
      </c>
      <c r="AE35" s="44"/>
      <c r="AF35" s="44"/>
      <c r="AG35" s="44"/>
      <c r="AH35" s="44" t="s">
        <v>37</v>
      </c>
      <c r="AI35" s="44"/>
      <c r="AJ35" s="44" t="s">
        <v>37</v>
      </c>
      <c r="AK35" s="44"/>
      <c r="AL35" s="44" t="s">
        <v>37</v>
      </c>
      <c r="AM35" s="44" t="s">
        <v>37</v>
      </c>
      <c r="AN35" s="44"/>
      <c r="AO35" s="18">
        <f t="shared" si="8"/>
        <v>4</v>
      </c>
      <c r="AP35" s="44"/>
      <c r="AQ35" s="44"/>
      <c r="AR35" s="44"/>
      <c r="AS35" s="44"/>
      <c r="AT35" s="44"/>
      <c r="AU35" s="44"/>
      <c r="AV35" s="44" t="s">
        <v>37</v>
      </c>
      <c r="AW35" s="44"/>
      <c r="AX35" s="44"/>
      <c r="AY35" s="18">
        <f t="shared" si="9"/>
        <v>1</v>
      </c>
    </row>
    <row r="36" spans="1:51" s="19" customFormat="1" ht="16.5">
      <c r="A36" s="21">
        <f>RANK($E36,$E$2:$E$61)</f>
        <v>59</v>
      </c>
      <c r="B36" s="65" t="s">
        <v>151</v>
      </c>
      <c r="C36" s="65"/>
      <c r="D36" s="65" t="s">
        <v>184</v>
      </c>
      <c r="E36" s="18">
        <f t="shared" si="5"/>
        <v>1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 t="s">
        <v>37</v>
      </c>
      <c r="Q36" s="44"/>
      <c r="R36" s="18">
        <f t="shared" si="6"/>
        <v>1</v>
      </c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18">
        <f t="shared" si="7"/>
        <v>0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18">
        <f t="shared" si="8"/>
        <v>0</v>
      </c>
      <c r="AP36" s="44"/>
      <c r="AQ36" s="44"/>
      <c r="AR36" s="44"/>
      <c r="AS36" s="44"/>
      <c r="AT36" s="44"/>
      <c r="AU36" s="44"/>
      <c r="AV36" s="44"/>
      <c r="AW36" s="44"/>
      <c r="AX36" s="44"/>
      <c r="AY36" s="18">
        <f t="shared" si="9"/>
        <v>0</v>
      </c>
    </row>
    <row r="37" spans="1:51" s="19" customFormat="1" ht="16.5">
      <c r="A37" s="21">
        <f>RANK($E37,$E$2:$E$61)</f>
        <v>33</v>
      </c>
      <c r="B37" s="65" t="s">
        <v>152</v>
      </c>
      <c r="C37" s="65"/>
      <c r="D37" s="65" t="s">
        <v>184</v>
      </c>
      <c r="E37" s="18">
        <f t="shared" si="5"/>
        <v>10</v>
      </c>
      <c r="F37" s="44" t="s">
        <v>37</v>
      </c>
      <c r="G37" s="44" t="s">
        <v>37</v>
      </c>
      <c r="H37" s="44"/>
      <c r="I37" s="44" t="s">
        <v>37</v>
      </c>
      <c r="J37" s="44"/>
      <c r="K37" s="44"/>
      <c r="L37" s="44"/>
      <c r="M37" s="44"/>
      <c r="N37" s="44"/>
      <c r="O37" s="44"/>
      <c r="P37" s="44" t="s">
        <v>37</v>
      </c>
      <c r="Q37" s="44"/>
      <c r="R37" s="18">
        <f t="shared" si="6"/>
        <v>4</v>
      </c>
      <c r="S37" s="44"/>
      <c r="T37" s="44"/>
      <c r="U37" s="44"/>
      <c r="V37" s="44"/>
      <c r="W37" s="44"/>
      <c r="X37" s="44"/>
      <c r="Y37" s="44"/>
      <c r="Z37" s="44"/>
      <c r="AA37" s="44" t="s">
        <v>37</v>
      </c>
      <c r="AB37" s="44"/>
      <c r="AC37" s="44" t="s">
        <v>37</v>
      </c>
      <c r="AD37" s="18">
        <f t="shared" si="7"/>
        <v>2</v>
      </c>
      <c r="AE37" s="44"/>
      <c r="AF37" s="44"/>
      <c r="AG37" s="44"/>
      <c r="AH37" s="44" t="s">
        <v>37</v>
      </c>
      <c r="AI37" s="44"/>
      <c r="AJ37" s="44" t="s">
        <v>37</v>
      </c>
      <c r="AK37" s="44" t="s">
        <v>37</v>
      </c>
      <c r="AL37" s="44"/>
      <c r="AM37" s="44"/>
      <c r="AN37" s="44"/>
      <c r="AO37" s="18">
        <f t="shared" si="8"/>
        <v>3</v>
      </c>
      <c r="AP37" s="44"/>
      <c r="AQ37" s="44"/>
      <c r="AR37" s="44"/>
      <c r="AS37" s="44" t="s">
        <v>37</v>
      </c>
      <c r="AT37" s="44"/>
      <c r="AU37" s="44"/>
      <c r="AV37" s="44"/>
      <c r="AW37" s="44"/>
      <c r="AX37" s="44"/>
      <c r="AY37" s="18">
        <f t="shared" si="9"/>
        <v>1</v>
      </c>
    </row>
    <row r="38" spans="1:51" s="19" customFormat="1" ht="16.5">
      <c r="A38" s="21">
        <f>RANK($E38,$E$2:$E$61)</f>
        <v>25</v>
      </c>
      <c r="B38" s="65" t="s">
        <v>153</v>
      </c>
      <c r="C38" s="65"/>
      <c r="D38" s="65" t="s">
        <v>181</v>
      </c>
      <c r="E38" s="18">
        <f t="shared" si="5"/>
        <v>12</v>
      </c>
      <c r="F38" s="44"/>
      <c r="G38" s="44"/>
      <c r="H38" s="44"/>
      <c r="I38" s="44"/>
      <c r="J38" s="44" t="s">
        <v>37</v>
      </c>
      <c r="K38" s="44"/>
      <c r="L38" s="44" t="s">
        <v>37</v>
      </c>
      <c r="M38" s="44"/>
      <c r="N38" s="44"/>
      <c r="O38" s="44"/>
      <c r="P38" s="44"/>
      <c r="Q38" s="44" t="s">
        <v>37</v>
      </c>
      <c r="R38" s="18">
        <f t="shared" si="6"/>
        <v>3</v>
      </c>
      <c r="S38" s="44" t="s">
        <v>37</v>
      </c>
      <c r="T38" s="44"/>
      <c r="U38" s="44"/>
      <c r="V38" s="44"/>
      <c r="W38" s="44"/>
      <c r="X38" s="44"/>
      <c r="Y38" s="44"/>
      <c r="Z38" s="44"/>
      <c r="AA38" s="44"/>
      <c r="AB38" s="44" t="s">
        <v>37</v>
      </c>
      <c r="AC38" s="44" t="s">
        <v>37</v>
      </c>
      <c r="AD38" s="18">
        <f t="shared" si="7"/>
        <v>3</v>
      </c>
      <c r="AE38" s="44"/>
      <c r="AF38" s="44"/>
      <c r="AG38" s="44" t="s">
        <v>37</v>
      </c>
      <c r="AH38" s="44" t="s">
        <v>37</v>
      </c>
      <c r="AI38" s="44"/>
      <c r="AJ38" s="44" t="s">
        <v>37</v>
      </c>
      <c r="AK38" s="44"/>
      <c r="AL38" s="44" t="s">
        <v>37</v>
      </c>
      <c r="AM38" s="44"/>
      <c r="AN38" s="44"/>
      <c r="AO38" s="18">
        <f t="shared" si="8"/>
        <v>4</v>
      </c>
      <c r="AP38" s="44"/>
      <c r="AQ38" s="44"/>
      <c r="AR38" s="44"/>
      <c r="AS38" s="44"/>
      <c r="AT38" s="44"/>
      <c r="AU38" s="44"/>
      <c r="AV38" s="44"/>
      <c r="AW38" s="44" t="s">
        <v>37</v>
      </c>
      <c r="AX38" s="44" t="s">
        <v>37</v>
      </c>
      <c r="AY38" s="18">
        <f t="shared" si="9"/>
        <v>2</v>
      </c>
    </row>
    <row r="39" spans="1:51" s="19" customFormat="1" ht="16.5">
      <c r="A39" s="21">
        <f>RANK($E39,$E$2:$E$61)</f>
        <v>53</v>
      </c>
      <c r="B39" s="65" t="s">
        <v>154</v>
      </c>
      <c r="C39" s="65"/>
      <c r="D39" s="65" t="s">
        <v>185</v>
      </c>
      <c r="E39" s="18">
        <f t="shared" si="5"/>
        <v>3</v>
      </c>
      <c r="F39" s="44"/>
      <c r="G39" s="44"/>
      <c r="H39" s="44"/>
      <c r="I39" s="44"/>
      <c r="J39" s="44" t="s">
        <v>37</v>
      </c>
      <c r="K39" s="44"/>
      <c r="L39" s="44"/>
      <c r="M39" s="44"/>
      <c r="N39" s="44"/>
      <c r="O39" s="44"/>
      <c r="P39" s="44"/>
      <c r="Q39" s="44" t="s">
        <v>37</v>
      </c>
      <c r="R39" s="18">
        <f t="shared" si="6"/>
        <v>2</v>
      </c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18">
        <f t="shared" si="7"/>
        <v>0</v>
      </c>
      <c r="AE39" s="44"/>
      <c r="AF39" s="44"/>
      <c r="AG39" s="44"/>
      <c r="AH39" s="44"/>
      <c r="AI39" s="44"/>
      <c r="AJ39" s="44"/>
      <c r="AK39" s="44"/>
      <c r="AL39" s="44" t="s">
        <v>37</v>
      </c>
      <c r="AM39" s="44"/>
      <c r="AN39" s="44"/>
      <c r="AO39" s="18">
        <f t="shared" si="8"/>
        <v>1</v>
      </c>
      <c r="AP39" s="44"/>
      <c r="AQ39" s="44"/>
      <c r="AR39" s="44"/>
      <c r="AS39" s="44"/>
      <c r="AT39" s="44"/>
      <c r="AU39" s="44"/>
      <c r="AV39" s="44"/>
      <c r="AW39" s="44"/>
      <c r="AX39" s="44"/>
      <c r="AY39" s="18">
        <f t="shared" si="9"/>
        <v>0</v>
      </c>
    </row>
    <row r="40" spans="1:51" s="19" customFormat="1" ht="16.5">
      <c r="A40" s="21">
        <f>RANK($E40,$E$2:$E$61)</f>
        <v>23</v>
      </c>
      <c r="B40" s="65" t="s">
        <v>155</v>
      </c>
      <c r="C40" s="65"/>
      <c r="D40" s="65" t="s">
        <v>183</v>
      </c>
      <c r="E40" s="18">
        <f t="shared" si="5"/>
        <v>13</v>
      </c>
      <c r="F40" s="44"/>
      <c r="G40" s="44" t="s">
        <v>37</v>
      </c>
      <c r="H40" s="44"/>
      <c r="I40" s="44"/>
      <c r="J40" s="44" t="s">
        <v>37</v>
      </c>
      <c r="K40" s="44" t="s">
        <v>37</v>
      </c>
      <c r="L40" s="44"/>
      <c r="M40" s="44"/>
      <c r="N40" s="44"/>
      <c r="O40" s="44" t="s">
        <v>37</v>
      </c>
      <c r="P40" s="44" t="s">
        <v>37</v>
      </c>
      <c r="Q40" s="44"/>
      <c r="R40" s="18">
        <f t="shared" si="6"/>
        <v>5</v>
      </c>
      <c r="S40" s="44"/>
      <c r="T40" s="44"/>
      <c r="U40" s="44"/>
      <c r="V40" s="44" t="s">
        <v>37</v>
      </c>
      <c r="W40" s="44"/>
      <c r="X40" s="44"/>
      <c r="Y40" s="44"/>
      <c r="Z40" s="44"/>
      <c r="AA40" s="44"/>
      <c r="AB40" s="44" t="s">
        <v>37</v>
      </c>
      <c r="AC40" s="44"/>
      <c r="AD40" s="18">
        <f t="shared" si="7"/>
        <v>2</v>
      </c>
      <c r="AE40" s="44"/>
      <c r="AF40" s="44"/>
      <c r="AG40" s="44"/>
      <c r="AH40" s="44" t="s">
        <v>37</v>
      </c>
      <c r="AI40" s="44"/>
      <c r="AJ40" s="44" t="s">
        <v>37</v>
      </c>
      <c r="AK40" s="44"/>
      <c r="AL40" s="44" t="s">
        <v>37</v>
      </c>
      <c r="AM40" s="44"/>
      <c r="AN40" s="44" t="s">
        <v>37</v>
      </c>
      <c r="AO40" s="18">
        <f t="shared" si="8"/>
        <v>4</v>
      </c>
      <c r="AP40" s="44"/>
      <c r="AQ40" s="44"/>
      <c r="AR40" s="44"/>
      <c r="AS40" s="44"/>
      <c r="AT40" s="44" t="s">
        <v>37</v>
      </c>
      <c r="AU40" s="44"/>
      <c r="AV40" s="44" t="s">
        <v>37</v>
      </c>
      <c r="AW40" s="44"/>
      <c r="AX40" s="44"/>
      <c r="AY40" s="18">
        <f t="shared" si="9"/>
        <v>2</v>
      </c>
    </row>
    <row r="41" spans="1:51" s="19" customFormat="1" ht="16.5">
      <c r="A41" s="21">
        <f>RANK($E41,$E$2:$E$61)</f>
        <v>60</v>
      </c>
      <c r="B41" s="65" t="s">
        <v>156</v>
      </c>
      <c r="C41" s="65"/>
      <c r="D41" s="65" t="s">
        <v>185</v>
      </c>
      <c r="E41" s="18">
        <f t="shared" si="5"/>
        <v>0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18">
        <f t="shared" si="6"/>
        <v>0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18">
        <f t="shared" si="7"/>
        <v>0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18">
        <f t="shared" si="8"/>
        <v>0</v>
      </c>
      <c r="AP41" s="44"/>
      <c r="AQ41" s="44"/>
      <c r="AR41" s="44"/>
      <c r="AS41" s="44"/>
      <c r="AT41" s="44"/>
      <c r="AU41" s="44"/>
      <c r="AV41" s="44"/>
      <c r="AW41" s="44"/>
      <c r="AX41" s="44"/>
      <c r="AY41" s="18">
        <f t="shared" si="9"/>
        <v>0</v>
      </c>
    </row>
    <row r="42" spans="1:51" s="19" customFormat="1" ht="16.5">
      <c r="A42" s="21">
        <f>RANK($E42,$E$2:$E$61)</f>
        <v>41</v>
      </c>
      <c r="B42" s="65" t="s">
        <v>157</v>
      </c>
      <c r="C42" s="65"/>
      <c r="D42" s="65" t="s">
        <v>160</v>
      </c>
      <c r="E42" s="18">
        <f t="shared" si="5"/>
        <v>6</v>
      </c>
      <c r="F42" s="44"/>
      <c r="G42" s="44" t="s">
        <v>37</v>
      </c>
      <c r="H42" s="44"/>
      <c r="I42" s="44"/>
      <c r="J42" s="44"/>
      <c r="K42" s="44"/>
      <c r="L42" s="44" t="s">
        <v>37</v>
      </c>
      <c r="M42" s="44"/>
      <c r="N42" s="44"/>
      <c r="O42" s="44"/>
      <c r="P42" s="44"/>
      <c r="Q42" s="44"/>
      <c r="R42" s="18">
        <f t="shared" si="6"/>
        <v>2</v>
      </c>
      <c r="S42" s="44" t="s">
        <v>37</v>
      </c>
      <c r="T42" s="44"/>
      <c r="U42" s="44"/>
      <c r="V42" s="44"/>
      <c r="W42" s="44"/>
      <c r="X42" s="44"/>
      <c r="Y42" s="44"/>
      <c r="Z42" s="44"/>
      <c r="AA42" s="44" t="s">
        <v>37</v>
      </c>
      <c r="AB42" s="44"/>
      <c r="AC42" s="44" t="s">
        <v>37</v>
      </c>
      <c r="AD42" s="18">
        <f t="shared" si="7"/>
        <v>3</v>
      </c>
      <c r="AE42" s="44"/>
      <c r="AF42" s="44"/>
      <c r="AG42" s="44"/>
      <c r="AH42" s="44"/>
      <c r="AI42" s="44"/>
      <c r="AJ42" s="44"/>
      <c r="AK42" s="44"/>
      <c r="AL42" s="44"/>
      <c r="AM42" s="44" t="s">
        <v>37</v>
      </c>
      <c r="AN42" s="44"/>
      <c r="AO42" s="18">
        <f t="shared" si="8"/>
        <v>1</v>
      </c>
      <c r="AP42" s="44"/>
      <c r="AQ42" s="44"/>
      <c r="AR42" s="44"/>
      <c r="AS42" s="44"/>
      <c r="AT42" s="44"/>
      <c r="AU42" s="44"/>
      <c r="AV42" s="44"/>
      <c r="AW42" s="44"/>
      <c r="AX42" s="44"/>
      <c r="AY42" s="18">
        <f t="shared" si="9"/>
        <v>0</v>
      </c>
    </row>
    <row r="43" spans="1:51" s="19" customFormat="1" ht="16.5">
      <c r="A43" s="21">
        <f>RANK($E43,$E$2:$E$61)</f>
        <v>45</v>
      </c>
      <c r="B43" s="65" t="s">
        <v>12</v>
      </c>
      <c r="C43" s="65"/>
      <c r="D43" s="65" t="s">
        <v>185</v>
      </c>
      <c r="E43" s="18">
        <f t="shared" si="5"/>
        <v>4</v>
      </c>
      <c r="F43" s="44"/>
      <c r="G43" s="44"/>
      <c r="H43" s="44"/>
      <c r="I43" s="44"/>
      <c r="J43" s="44" t="s">
        <v>37</v>
      </c>
      <c r="K43" s="44"/>
      <c r="L43" s="44"/>
      <c r="M43" s="44"/>
      <c r="N43" s="44"/>
      <c r="O43" s="44"/>
      <c r="P43" s="44" t="s">
        <v>37</v>
      </c>
      <c r="Q43" s="44" t="s">
        <v>37</v>
      </c>
      <c r="R43" s="18">
        <f t="shared" si="6"/>
        <v>3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18">
        <f t="shared" si="7"/>
        <v>0</v>
      </c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18">
        <f t="shared" si="8"/>
        <v>0</v>
      </c>
      <c r="AP43" s="44"/>
      <c r="AQ43" s="44"/>
      <c r="AR43" s="44" t="s">
        <v>37</v>
      </c>
      <c r="AS43" s="44"/>
      <c r="AT43" s="44"/>
      <c r="AU43" s="44"/>
      <c r="AV43" s="44"/>
      <c r="AW43" s="44"/>
      <c r="AX43" s="44"/>
      <c r="AY43" s="18">
        <f t="shared" si="9"/>
        <v>1</v>
      </c>
    </row>
    <row r="44" spans="1:51" s="19" customFormat="1" ht="16.5">
      <c r="A44" s="21">
        <f>RANK($E44,$E$2:$E$61)</f>
        <v>53</v>
      </c>
      <c r="B44" s="65" t="s">
        <v>158</v>
      </c>
      <c r="C44" s="65"/>
      <c r="D44" s="65" t="s">
        <v>185</v>
      </c>
      <c r="E44" s="18">
        <f t="shared" si="5"/>
        <v>3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 t="s">
        <v>37</v>
      </c>
      <c r="Q44" s="44"/>
      <c r="R44" s="18">
        <f t="shared" si="6"/>
        <v>1</v>
      </c>
      <c r="S44" s="44"/>
      <c r="T44" s="44"/>
      <c r="U44" s="44"/>
      <c r="V44" s="44" t="s">
        <v>37</v>
      </c>
      <c r="W44" s="44"/>
      <c r="X44" s="44"/>
      <c r="Y44" s="44"/>
      <c r="Z44" s="44"/>
      <c r="AA44" s="44"/>
      <c r="AB44" s="44" t="s">
        <v>37</v>
      </c>
      <c r="AC44" s="44"/>
      <c r="AD44" s="18">
        <f t="shared" si="7"/>
        <v>2</v>
      </c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18">
        <f t="shared" si="8"/>
        <v>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18">
        <f t="shared" si="9"/>
        <v>0</v>
      </c>
    </row>
    <row r="45" spans="1:51" s="19" customFormat="1" ht="16.5">
      <c r="A45" s="21">
        <f>RANK($E45,$E$2:$E$61)</f>
        <v>45</v>
      </c>
      <c r="B45" s="65" t="s">
        <v>159</v>
      </c>
      <c r="C45" s="65"/>
      <c r="D45" s="65" t="s">
        <v>160</v>
      </c>
      <c r="E45" s="18">
        <f t="shared" si="5"/>
        <v>4</v>
      </c>
      <c r="F45" s="44"/>
      <c r="G45" s="44"/>
      <c r="H45" s="44"/>
      <c r="I45" s="44"/>
      <c r="J45" s="44" t="s">
        <v>37</v>
      </c>
      <c r="K45" s="44"/>
      <c r="L45" s="44"/>
      <c r="M45" s="44"/>
      <c r="N45" s="44"/>
      <c r="O45" s="44"/>
      <c r="P45" s="44" t="s">
        <v>37</v>
      </c>
      <c r="Q45" s="44"/>
      <c r="R45" s="18">
        <f t="shared" si="6"/>
        <v>2</v>
      </c>
      <c r="S45" s="44" t="s">
        <v>37</v>
      </c>
      <c r="T45" s="44"/>
      <c r="U45" s="44"/>
      <c r="V45" s="44"/>
      <c r="W45" s="44"/>
      <c r="X45" s="44"/>
      <c r="Y45" s="44" t="s">
        <v>37</v>
      </c>
      <c r="Z45" s="44"/>
      <c r="AA45" s="44"/>
      <c r="AB45" s="44"/>
      <c r="AC45" s="44"/>
      <c r="AD45" s="18">
        <f t="shared" si="7"/>
        <v>2</v>
      </c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18">
        <f t="shared" si="8"/>
        <v>0</v>
      </c>
      <c r="AP45" s="44"/>
      <c r="AQ45" s="44"/>
      <c r="AR45" s="44"/>
      <c r="AS45" s="44"/>
      <c r="AT45" s="44"/>
      <c r="AU45" s="44"/>
      <c r="AV45" s="44"/>
      <c r="AW45" s="44"/>
      <c r="AX45" s="44"/>
      <c r="AY45" s="18">
        <f t="shared" si="9"/>
        <v>0</v>
      </c>
    </row>
    <row r="46" spans="1:51" s="19" customFormat="1" ht="16.5">
      <c r="A46" s="21">
        <f>RANK($E46,$E$2:$E$61)</f>
        <v>45</v>
      </c>
      <c r="B46" s="65" t="s">
        <v>161</v>
      </c>
      <c r="C46" s="65"/>
      <c r="D46" s="65" t="s">
        <v>186</v>
      </c>
      <c r="E46" s="18">
        <f t="shared" si="5"/>
        <v>4</v>
      </c>
      <c r="F46" s="44"/>
      <c r="G46" s="44"/>
      <c r="H46" s="44"/>
      <c r="I46" s="44"/>
      <c r="J46" s="44" t="s">
        <v>37</v>
      </c>
      <c r="K46" s="44"/>
      <c r="L46" s="44"/>
      <c r="M46" s="44"/>
      <c r="N46" s="44"/>
      <c r="O46" s="44" t="s">
        <v>37</v>
      </c>
      <c r="P46" s="44"/>
      <c r="Q46" s="44" t="s">
        <v>37</v>
      </c>
      <c r="R46" s="18">
        <f t="shared" si="6"/>
        <v>3</v>
      </c>
      <c r="S46" s="44"/>
      <c r="T46" s="44"/>
      <c r="U46" s="44"/>
      <c r="V46" s="44"/>
      <c r="W46" s="44"/>
      <c r="X46" s="44"/>
      <c r="Y46" s="44"/>
      <c r="Z46" s="44"/>
      <c r="AA46" s="44"/>
      <c r="AB46" s="44" t="s">
        <v>37</v>
      </c>
      <c r="AC46" s="44"/>
      <c r="AD46" s="18">
        <f t="shared" si="7"/>
        <v>1</v>
      </c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18">
        <f t="shared" si="8"/>
        <v>0</v>
      </c>
      <c r="AP46" s="44"/>
      <c r="AQ46" s="44"/>
      <c r="AR46" s="44"/>
      <c r="AS46" s="44"/>
      <c r="AT46" s="44"/>
      <c r="AU46" s="44"/>
      <c r="AV46" s="44"/>
      <c r="AW46" s="44"/>
      <c r="AX46" s="44"/>
      <c r="AY46" s="18">
        <f t="shared" si="9"/>
        <v>0</v>
      </c>
    </row>
    <row r="47" spans="1:51" s="19" customFormat="1" ht="16.5">
      <c r="A47" s="21">
        <f>RANK($E47,$E$2:$E$61)</f>
        <v>18</v>
      </c>
      <c r="B47" s="65" t="s">
        <v>162</v>
      </c>
      <c r="C47" s="65"/>
      <c r="D47" s="65" t="s">
        <v>181</v>
      </c>
      <c r="E47" s="18">
        <f t="shared" si="5"/>
        <v>14</v>
      </c>
      <c r="F47" s="44"/>
      <c r="G47" s="44"/>
      <c r="H47" s="44"/>
      <c r="I47" s="44"/>
      <c r="J47" s="44" t="s">
        <v>37</v>
      </c>
      <c r="K47" s="44"/>
      <c r="L47" s="44" t="s">
        <v>37</v>
      </c>
      <c r="M47" s="44"/>
      <c r="N47" s="44"/>
      <c r="O47" s="44"/>
      <c r="P47" s="44" t="s">
        <v>37</v>
      </c>
      <c r="Q47" s="44" t="s">
        <v>37</v>
      </c>
      <c r="R47" s="18">
        <f t="shared" si="6"/>
        <v>4</v>
      </c>
      <c r="S47" s="44" t="s">
        <v>37</v>
      </c>
      <c r="T47" s="44"/>
      <c r="U47" s="44"/>
      <c r="V47" s="44" t="s">
        <v>37</v>
      </c>
      <c r="W47" s="44" t="s">
        <v>37</v>
      </c>
      <c r="X47" s="44"/>
      <c r="Y47" s="44" t="s">
        <v>37</v>
      </c>
      <c r="Z47" s="44"/>
      <c r="AA47" s="44"/>
      <c r="AB47" s="44"/>
      <c r="AC47" s="44" t="s">
        <v>37</v>
      </c>
      <c r="AD47" s="18">
        <f t="shared" si="7"/>
        <v>5</v>
      </c>
      <c r="AE47" s="44" t="s">
        <v>37</v>
      </c>
      <c r="AF47" s="44"/>
      <c r="AG47" s="44" t="s">
        <v>37</v>
      </c>
      <c r="AH47" s="44"/>
      <c r="AI47" s="44"/>
      <c r="AJ47" s="44" t="s">
        <v>37</v>
      </c>
      <c r="AK47" s="44"/>
      <c r="AL47" s="44" t="s">
        <v>37</v>
      </c>
      <c r="AM47" s="44" t="s">
        <v>37</v>
      </c>
      <c r="AN47" s="44"/>
      <c r="AO47" s="18">
        <f t="shared" si="8"/>
        <v>5</v>
      </c>
      <c r="AP47" s="44"/>
      <c r="AQ47" s="44"/>
      <c r="AR47" s="44"/>
      <c r="AS47" s="44"/>
      <c r="AT47" s="44"/>
      <c r="AU47" s="44"/>
      <c r="AV47" s="44"/>
      <c r="AW47" s="44"/>
      <c r="AX47" s="44"/>
      <c r="AY47" s="18">
        <f t="shared" si="9"/>
        <v>0</v>
      </c>
    </row>
    <row r="48" spans="1:51" s="19" customFormat="1" ht="16.5">
      <c r="A48" s="21">
        <f>RANK($E48,$E$2:$E$61)</f>
        <v>45</v>
      </c>
      <c r="B48" s="65" t="s">
        <v>163</v>
      </c>
      <c r="C48" s="65"/>
      <c r="D48" s="65" t="s">
        <v>187</v>
      </c>
      <c r="E48" s="18">
        <f t="shared" si="5"/>
        <v>4</v>
      </c>
      <c r="F48" s="44"/>
      <c r="G48" s="44"/>
      <c r="H48" s="44"/>
      <c r="I48" s="44"/>
      <c r="J48" s="44" t="s">
        <v>37</v>
      </c>
      <c r="K48" s="44"/>
      <c r="L48" s="44"/>
      <c r="M48" s="44"/>
      <c r="N48" s="44"/>
      <c r="O48" s="44"/>
      <c r="P48" s="44" t="s">
        <v>37</v>
      </c>
      <c r="Q48" s="44"/>
      <c r="R48" s="18">
        <f t="shared" si="6"/>
        <v>2</v>
      </c>
      <c r="S48" s="44" t="s">
        <v>37</v>
      </c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18">
        <f t="shared" si="7"/>
        <v>1</v>
      </c>
      <c r="AE48" s="44"/>
      <c r="AF48" s="44"/>
      <c r="AG48" s="44"/>
      <c r="AH48" s="44" t="s">
        <v>37</v>
      </c>
      <c r="AI48" s="44"/>
      <c r="AJ48" s="44"/>
      <c r="AK48" s="44"/>
      <c r="AL48" s="44"/>
      <c r="AM48" s="44"/>
      <c r="AN48" s="44"/>
      <c r="AO48" s="18">
        <f t="shared" si="8"/>
        <v>1</v>
      </c>
      <c r="AP48" s="44"/>
      <c r="AQ48" s="44"/>
      <c r="AR48" s="44"/>
      <c r="AS48" s="44"/>
      <c r="AT48" s="44"/>
      <c r="AU48" s="44"/>
      <c r="AV48" s="44"/>
      <c r="AW48" s="44"/>
      <c r="AX48" s="44"/>
      <c r="AY48" s="18">
        <f t="shared" si="9"/>
        <v>0</v>
      </c>
    </row>
    <row r="49" spans="1:51" s="19" customFormat="1" ht="16.5">
      <c r="A49" s="21">
        <f>RANK($E49,$E$2:$E$61)</f>
        <v>25</v>
      </c>
      <c r="B49" s="65" t="s">
        <v>164</v>
      </c>
      <c r="C49" s="65"/>
      <c r="D49" s="65" t="s">
        <v>185</v>
      </c>
      <c r="E49" s="18">
        <f t="shared" si="5"/>
        <v>12</v>
      </c>
      <c r="F49" s="44"/>
      <c r="G49" s="44"/>
      <c r="H49" s="44"/>
      <c r="I49" s="44"/>
      <c r="J49" s="44"/>
      <c r="K49" s="44"/>
      <c r="L49" s="44" t="s">
        <v>37</v>
      </c>
      <c r="M49" s="44"/>
      <c r="N49" s="44"/>
      <c r="O49" s="44" t="s">
        <v>37</v>
      </c>
      <c r="P49" s="44" t="s">
        <v>37</v>
      </c>
      <c r="Q49" s="44" t="s">
        <v>37</v>
      </c>
      <c r="R49" s="18">
        <f t="shared" si="6"/>
        <v>4</v>
      </c>
      <c r="S49" s="44" t="s">
        <v>37</v>
      </c>
      <c r="T49" s="44"/>
      <c r="U49" s="44"/>
      <c r="V49" s="44" t="s">
        <v>37</v>
      </c>
      <c r="W49" s="44"/>
      <c r="X49" s="44"/>
      <c r="Y49" s="44" t="s">
        <v>37</v>
      </c>
      <c r="Z49" s="44"/>
      <c r="AA49" s="44"/>
      <c r="AB49" s="44" t="s">
        <v>37</v>
      </c>
      <c r="AC49" s="44"/>
      <c r="AD49" s="18">
        <f t="shared" si="7"/>
        <v>4</v>
      </c>
      <c r="AE49" s="44"/>
      <c r="AF49" s="44"/>
      <c r="AG49" s="44"/>
      <c r="AH49" s="44"/>
      <c r="AI49" s="44"/>
      <c r="AJ49" s="44" t="s">
        <v>37</v>
      </c>
      <c r="AK49" s="44"/>
      <c r="AL49" s="44"/>
      <c r="AM49" s="44" t="s">
        <v>37</v>
      </c>
      <c r="AN49" s="44"/>
      <c r="AO49" s="18">
        <f t="shared" si="8"/>
        <v>2</v>
      </c>
      <c r="AP49" s="44"/>
      <c r="AQ49" s="44"/>
      <c r="AR49" s="44"/>
      <c r="AS49" s="44"/>
      <c r="AT49" s="44" t="s">
        <v>37</v>
      </c>
      <c r="AU49" s="44"/>
      <c r="AV49" s="44" t="s">
        <v>37</v>
      </c>
      <c r="AW49" s="44"/>
      <c r="AX49" s="44"/>
      <c r="AY49" s="18">
        <f t="shared" si="9"/>
        <v>2</v>
      </c>
    </row>
    <row r="50" spans="1:51" s="19" customFormat="1" ht="16.5">
      <c r="A50" s="21">
        <f>RANK($E50,$E$2:$E$61)</f>
        <v>36</v>
      </c>
      <c r="B50" s="65" t="s">
        <v>165</v>
      </c>
      <c r="C50" s="65"/>
      <c r="D50" s="65" t="s">
        <v>166</v>
      </c>
      <c r="E50" s="18">
        <f t="shared" si="5"/>
        <v>8</v>
      </c>
      <c r="F50" s="44"/>
      <c r="G50" s="44"/>
      <c r="H50" s="44"/>
      <c r="I50" s="44"/>
      <c r="J50" s="44" t="s">
        <v>37</v>
      </c>
      <c r="K50" s="44"/>
      <c r="L50" s="44" t="s">
        <v>37</v>
      </c>
      <c r="M50" s="44"/>
      <c r="N50" s="44"/>
      <c r="O50" s="44"/>
      <c r="P50" s="44" t="s">
        <v>37</v>
      </c>
      <c r="Q50" s="44"/>
      <c r="R50" s="18">
        <f t="shared" si="6"/>
        <v>3</v>
      </c>
      <c r="S50" s="44" t="s">
        <v>37</v>
      </c>
      <c r="T50" s="44"/>
      <c r="U50" s="44" t="s">
        <v>37</v>
      </c>
      <c r="V50" s="44"/>
      <c r="W50" s="44"/>
      <c r="X50" s="44"/>
      <c r="Y50" s="44" t="s">
        <v>37</v>
      </c>
      <c r="Z50" s="44"/>
      <c r="AA50" s="44"/>
      <c r="AB50" s="44" t="s">
        <v>37</v>
      </c>
      <c r="AC50" s="44"/>
      <c r="AD50" s="18">
        <f t="shared" si="7"/>
        <v>4</v>
      </c>
      <c r="AE50" s="44"/>
      <c r="AF50" s="44"/>
      <c r="AG50" s="44"/>
      <c r="AH50" s="44"/>
      <c r="AI50" s="44"/>
      <c r="AJ50" s="44"/>
      <c r="AK50" s="44"/>
      <c r="AL50" s="44" t="s">
        <v>37</v>
      </c>
      <c r="AM50" s="44"/>
      <c r="AN50" s="44"/>
      <c r="AO50" s="18">
        <f t="shared" si="8"/>
        <v>1</v>
      </c>
      <c r="AP50" s="44"/>
      <c r="AQ50" s="44"/>
      <c r="AR50" s="44"/>
      <c r="AS50" s="44"/>
      <c r="AT50" s="44"/>
      <c r="AU50" s="44"/>
      <c r="AV50" s="44"/>
      <c r="AW50" s="44"/>
      <c r="AX50" s="44"/>
      <c r="AY50" s="18">
        <f t="shared" si="9"/>
        <v>0</v>
      </c>
    </row>
    <row r="51" spans="1:51" s="19" customFormat="1" ht="16.5">
      <c r="A51" s="21">
        <f>RANK($E51,$E$2:$E$61)</f>
        <v>18</v>
      </c>
      <c r="B51" s="65" t="s">
        <v>167</v>
      </c>
      <c r="C51" s="65"/>
      <c r="D51" s="65" t="s">
        <v>185</v>
      </c>
      <c r="E51" s="18">
        <f t="shared" si="5"/>
        <v>14</v>
      </c>
      <c r="F51" s="44"/>
      <c r="G51" s="44" t="s">
        <v>37</v>
      </c>
      <c r="H51" s="44"/>
      <c r="I51" s="44"/>
      <c r="J51" s="44" t="s">
        <v>37</v>
      </c>
      <c r="K51" s="44"/>
      <c r="L51" s="44"/>
      <c r="M51" s="44"/>
      <c r="N51" s="44"/>
      <c r="O51" s="44" t="s">
        <v>37</v>
      </c>
      <c r="P51" s="44" t="s">
        <v>37</v>
      </c>
      <c r="Q51" s="44"/>
      <c r="R51" s="18">
        <f t="shared" si="6"/>
        <v>4</v>
      </c>
      <c r="S51" s="44" t="s">
        <v>37</v>
      </c>
      <c r="T51" s="44" t="s">
        <v>37</v>
      </c>
      <c r="U51" s="44"/>
      <c r="V51" s="44" t="s">
        <v>37</v>
      </c>
      <c r="W51" s="44" t="s">
        <v>37</v>
      </c>
      <c r="X51" s="44"/>
      <c r="Y51" s="44"/>
      <c r="Z51" s="44"/>
      <c r="AA51" s="44"/>
      <c r="AB51" s="44"/>
      <c r="AC51" s="44" t="s">
        <v>37</v>
      </c>
      <c r="AD51" s="18">
        <f t="shared" si="7"/>
        <v>5</v>
      </c>
      <c r="AE51" s="44"/>
      <c r="AF51" s="44"/>
      <c r="AG51" s="44"/>
      <c r="AH51" s="44" t="s">
        <v>37</v>
      </c>
      <c r="AI51" s="44" t="s">
        <v>37</v>
      </c>
      <c r="AJ51" s="44" t="s">
        <v>37</v>
      </c>
      <c r="AK51" s="44"/>
      <c r="AL51" s="44" t="s">
        <v>37</v>
      </c>
      <c r="AM51" s="44" t="s">
        <v>37</v>
      </c>
      <c r="AN51" s="44"/>
      <c r="AO51" s="18">
        <f t="shared" si="8"/>
        <v>5</v>
      </c>
      <c r="AP51" s="44"/>
      <c r="AQ51" s="44"/>
      <c r="AR51" s="44"/>
      <c r="AS51" s="44"/>
      <c r="AT51" s="44"/>
      <c r="AU51" s="44"/>
      <c r="AV51" s="44"/>
      <c r="AW51" s="44"/>
      <c r="AX51" s="44"/>
      <c r="AY51" s="18">
        <f t="shared" si="9"/>
        <v>0</v>
      </c>
    </row>
    <row r="52" spans="1:51" s="19" customFormat="1" ht="16.5">
      <c r="A52" s="21">
        <f>RANK($E52,$E$2:$E$61)</f>
        <v>25</v>
      </c>
      <c r="B52" s="65" t="s">
        <v>168</v>
      </c>
      <c r="C52" s="65"/>
      <c r="D52" s="65" t="s">
        <v>188</v>
      </c>
      <c r="E52" s="18">
        <f t="shared" si="5"/>
        <v>12</v>
      </c>
      <c r="F52" s="44"/>
      <c r="G52" s="44"/>
      <c r="H52" s="44"/>
      <c r="I52" s="44" t="s">
        <v>37</v>
      </c>
      <c r="J52" s="44" t="s">
        <v>37</v>
      </c>
      <c r="K52" s="44" t="s">
        <v>37</v>
      </c>
      <c r="L52" s="44"/>
      <c r="M52" s="44"/>
      <c r="N52" s="44"/>
      <c r="O52" s="44"/>
      <c r="P52" s="44" t="s">
        <v>37</v>
      </c>
      <c r="Q52" s="44"/>
      <c r="R52" s="18">
        <f t="shared" si="6"/>
        <v>4</v>
      </c>
      <c r="S52" s="44" t="s">
        <v>37</v>
      </c>
      <c r="T52" s="44"/>
      <c r="U52" s="44"/>
      <c r="V52" s="44" t="s">
        <v>37</v>
      </c>
      <c r="W52" s="44"/>
      <c r="X52" s="44"/>
      <c r="Y52" s="44"/>
      <c r="Z52" s="44"/>
      <c r="AA52" s="44" t="s">
        <v>37</v>
      </c>
      <c r="AB52" s="44" t="s">
        <v>37</v>
      </c>
      <c r="AC52" s="44" t="s">
        <v>37</v>
      </c>
      <c r="AD52" s="18">
        <f t="shared" si="7"/>
        <v>5</v>
      </c>
      <c r="AE52" s="44"/>
      <c r="AF52" s="44"/>
      <c r="AG52" s="44"/>
      <c r="AH52" s="44"/>
      <c r="AI52" s="44"/>
      <c r="AJ52" s="44" t="s">
        <v>37</v>
      </c>
      <c r="AK52" s="44"/>
      <c r="AL52" s="44" t="s">
        <v>37</v>
      </c>
      <c r="AM52" s="44" t="s">
        <v>37</v>
      </c>
      <c r="AN52" s="44"/>
      <c r="AO52" s="18">
        <f t="shared" si="8"/>
        <v>3</v>
      </c>
      <c r="AP52" s="44"/>
      <c r="AQ52" s="44"/>
      <c r="AR52" s="44"/>
      <c r="AS52" s="44"/>
      <c r="AT52" s="44"/>
      <c r="AU52" s="44"/>
      <c r="AV52" s="44"/>
      <c r="AW52" s="44"/>
      <c r="AX52" s="44"/>
      <c r="AY52" s="18">
        <f t="shared" si="9"/>
        <v>0</v>
      </c>
    </row>
    <row r="53" spans="1:51" s="19" customFormat="1" ht="16.5">
      <c r="A53" s="21">
        <f>RANK($E53,$E$2:$E$61)</f>
        <v>16</v>
      </c>
      <c r="B53" s="65" t="s">
        <v>169</v>
      </c>
      <c r="C53" s="65"/>
      <c r="D53" s="65" t="s">
        <v>181</v>
      </c>
      <c r="E53" s="18">
        <f t="shared" si="5"/>
        <v>15</v>
      </c>
      <c r="F53" s="44"/>
      <c r="G53" s="44" t="s">
        <v>37</v>
      </c>
      <c r="H53" s="44"/>
      <c r="I53" s="44"/>
      <c r="J53" s="44" t="s">
        <v>37</v>
      </c>
      <c r="K53" s="44"/>
      <c r="L53" s="44"/>
      <c r="M53" s="44"/>
      <c r="N53" s="44"/>
      <c r="O53" s="44" t="s">
        <v>37</v>
      </c>
      <c r="P53" s="44" t="s">
        <v>37</v>
      </c>
      <c r="Q53" s="44" t="s">
        <v>37</v>
      </c>
      <c r="R53" s="18">
        <f t="shared" si="6"/>
        <v>5</v>
      </c>
      <c r="S53" s="44" t="s">
        <v>37</v>
      </c>
      <c r="T53" s="44"/>
      <c r="U53" s="44"/>
      <c r="V53" s="44" t="s">
        <v>37</v>
      </c>
      <c r="W53" s="44"/>
      <c r="X53" s="44"/>
      <c r="Y53" s="44" t="s">
        <v>37</v>
      </c>
      <c r="Z53" s="44"/>
      <c r="AA53" s="44" t="s">
        <v>37</v>
      </c>
      <c r="AB53" s="44" t="s">
        <v>37</v>
      </c>
      <c r="AC53" s="44" t="s">
        <v>37</v>
      </c>
      <c r="AD53" s="18">
        <f t="shared" si="7"/>
        <v>6</v>
      </c>
      <c r="AE53" s="44"/>
      <c r="AF53" s="44"/>
      <c r="AG53" s="44" t="s">
        <v>37</v>
      </c>
      <c r="AH53" s="44"/>
      <c r="AI53" s="44"/>
      <c r="AJ53" s="44" t="s">
        <v>37</v>
      </c>
      <c r="AK53" s="44"/>
      <c r="AL53" s="44"/>
      <c r="AM53" s="44"/>
      <c r="AN53" s="44"/>
      <c r="AO53" s="18">
        <f t="shared" si="8"/>
        <v>2</v>
      </c>
      <c r="AP53" s="44"/>
      <c r="AQ53" s="44"/>
      <c r="AR53" s="44" t="s">
        <v>37</v>
      </c>
      <c r="AS53" s="44"/>
      <c r="AT53" s="44"/>
      <c r="AU53" s="44"/>
      <c r="AV53" s="44" t="s">
        <v>37</v>
      </c>
      <c r="AW53" s="44"/>
      <c r="AX53" s="44"/>
      <c r="AY53" s="18">
        <f t="shared" si="9"/>
        <v>2</v>
      </c>
    </row>
    <row r="54" spans="1:51" s="19" customFormat="1" ht="16.5">
      <c r="A54" s="21">
        <f>RANK($E54,$E$2:$E$61)</f>
        <v>53</v>
      </c>
      <c r="B54" s="65" t="s">
        <v>170</v>
      </c>
      <c r="C54" s="65"/>
      <c r="D54" s="65" t="s">
        <v>160</v>
      </c>
      <c r="E54" s="18">
        <f t="shared" si="5"/>
        <v>3</v>
      </c>
      <c r="F54" s="44"/>
      <c r="G54" s="44"/>
      <c r="H54" s="44"/>
      <c r="I54" s="44"/>
      <c r="J54" s="44" t="s">
        <v>37</v>
      </c>
      <c r="K54" s="44"/>
      <c r="L54" s="44"/>
      <c r="M54" s="44"/>
      <c r="N54" s="44"/>
      <c r="O54" s="44"/>
      <c r="P54" s="44"/>
      <c r="Q54" s="44"/>
      <c r="R54" s="18">
        <f t="shared" si="6"/>
        <v>1</v>
      </c>
      <c r="S54" s="44" t="s">
        <v>37</v>
      </c>
      <c r="T54" s="44"/>
      <c r="U54" s="44"/>
      <c r="V54" s="44"/>
      <c r="W54" s="44"/>
      <c r="X54" s="44"/>
      <c r="Y54" s="44"/>
      <c r="Z54" s="44"/>
      <c r="AA54" s="44"/>
      <c r="AB54" s="44" t="s">
        <v>37</v>
      </c>
      <c r="AC54" s="44"/>
      <c r="AD54" s="18">
        <f t="shared" si="7"/>
        <v>2</v>
      </c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18">
        <f t="shared" si="8"/>
        <v>0</v>
      </c>
      <c r="AP54" s="44"/>
      <c r="AQ54" s="44"/>
      <c r="AR54" s="44"/>
      <c r="AS54" s="44"/>
      <c r="AT54" s="44"/>
      <c r="AU54" s="44"/>
      <c r="AV54" s="44"/>
      <c r="AW54" s="44"/>
      <c r="AX54" s="44"/>
      <c r="AY54" s="18">
        <f t="shared" si="9"/>
        <v>0</v>
      </c>
    </row>
    <row r="55" spans="1:51" s="19" customFormat="1" ht="16.5">
      <c r="A55" s="21">
        <f>RANK($E55,$E$2:$E$61)</f>
        <v>45</v>
      </c>
      <c r="B55" s="65" t="s">
        <v>171</v>
      </c>
      <c r="C55" s="65"/>
      <c r="D55" s="65" t="s">
        <v>184</v>
      </c>
      <c r="E55" s="18">
        <f t="shared" si="5"/>
        <v>4</v>
      </c>
      <c r="F55" s="44"/>
      <c r="G55" s="44"/>
      <c r="H55" s="44"/>
      <c r="I55" s="44"/>
      <c r="J55" s="44" t="s">
        <v>37</v>
      </c>
      <c r="K55" s="44"/>
      <c r="L55" s="44"/>
      <c r="M55" s="44"/>
      <c r="N55" s="44"/>
      <c r="O55" s="44"/>
      <c r="P55" s="44"/>
      <c r="Q55" s="44"/>
      <c r="R55" s="18">
        <f t="shared" si="6"/>
        <v>1</v>
      </c>
      <c r="S55" s="44"/>
      <c r="T55" s="44"/>
      <c r="U55" s="44"/>
      <c r="V55" s="44"/>
      <c r="W55" s="44"/>
      <c r="X55" s="44"/>
      <c r="Y55" s="44"/>
      <c r="Z55" s="44"/>
      <c r="AA55" s="44"/>
      <c r="AB55" s="44" t="s">
        <v>37</v>
      </c>
      <c r="AC55" s="44"/>
      <c r="AD55" s="18">
        <f t="shared" si="7"/>
        <v>1</v>
      </c>
      <c r="AE55" s="44"/>
      <c r="AF55" s="44"/>
      <c r="AG55" s="44"/>
      <c r="AH55" s="44"/>
      <c r="AI55" s="44"/>
      <c r="AJ55" s="44"/>
      <c r="AK55" s="44"/>
      <c r="AL55" s="44" t="s">
        <v>37</v>
      </c>
      <c r="AM55" s="44"/>
      <c r="AN55" s="44"/>
      <c r="AO55" s="18">
        <f t="shared" si="8"/>
        <v>1</v>
      </c>
      <c r="AP55" s="44"/>
      <c r="AQ55" s="44"/>
      <c r="AR55" s="44"/>
      <c r="AS55" s="44"/>
      <c r="AT55" s="44"/>
      <c r="AU55" s="44"/>
      <c r="AV55" s="44" t="s">
        <v>37</v>
      </c>
      <c r="AW55" s="44"/>
      <c r="AX55" s="44"/>
      <c r="AY55" s="18">
        <f t="shared" si="9"/>
        <v>1</v>
      </c>
    </row>
    <row r="56" spans="1:51" s="19" customFormat="1" ht="16.5">
      <c r="A56" s="21">
        <f>RANK($E56,$E$2:$E$61)</f>
        <v>45</v>
      </c>
      <c r="B56" s="65" t="s">
        <v>31</v>
      </c>
      <c r="C56" s="65"/>
      <c r="D56" s="65" t="s">
        <v>181</v>
      </c>
      <c r="E56" s="18">
        <f t="shared" si="5"/>
        <v>4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 t="s">
        <v>37</v>
      </c>
      <c r="Q56" s="44"/>
      <c r="R56" s="18">
        <f t="shared" si="6"/>
        <v>1</v>
      </c>
      <c r="S56" s="44" t="s">
        <v>37</v>
      </c>
      <c r="T56" s="44"/>
      <c r="U56" s="44"/>
      <c r="V56" s="44"/>
      <c r="W56" s="44"/>
      <c r="X56" s="44"/>
      <c r="Y56" s="44"/>
      <c r="Z56" s="44"/>
      <c r="AA56" s="44"/>
      <c r="AB56" s="44" t="s">
        <v>37</v>
      </c>
      <c r="AC56" s="44"/>
      <c r="AD56" s="18">
        <f t="shared" si="7"/>
        <v>2</v>
      </c>
      <c r="AE56" s="44"/>
      <c r="AF56" s="44"/>
      <c r="AG56" s="44"/>
      <c r="AH56" s="44"/>
      <c r="AI56" s="44"/>
      <c r="AJ56" s="44" t="s">
        <v>37</v>
      </c>
      <c r="AK56" s="44"/>
      <c r="AL56" s="44"/>
      <c r="AM56" s="44"/>
      <c r="AN56" s="44"/>
      <c r="AO56" s="18">
        <f t="shared" si="8"/>
        <v>1</v>
      </c>
      <c r="AP56" s="44"/>
      <c r="AQ56" s="44"/>
      <c r="AR56" s="44"/>
      <c r="AS56" s="44"/>
      <c r="AT56" s="44"/>
      <c r="AU56" s="44"/>
      <c r="AV56" s="44"/>
      <c r="AW56" s="44"/>
      <c r="AX56" s="44"/>
      <c r="AY56" s="18">
        <f t="shared" si="9"/>
        <v>0</v>
      </c>
    </row>
    <row r="57" spans="1:51" s="19" customFormat="1" ht="16.5">
      <c r="A57" s="21">
        <f>RANK($E57,$E$2:$E$61)</f>
        <v>37</v>
      </c>
      <c r="B57" s="65" t="s">
        <v>172</v>
      </c>
      <c r="C57" s="65"/>
      <c r="D57" s="65" t="s">
        <v>185</v>
      </c>
      <c r="E57" s="18">
        <f t="shared" si="5"/>
        <v>7</v>
      </c>
      <c r="F57" s="44"/>
      <c r="G57" s="44" t="s">
        <v>37</v>
      </c>
      <c r="H57" s="44"/>
      <c r="I57" s="44"/>
      <c r="J57" s="44"/>
      <c r="K57" s="44"/>
      <c r="L57" s="44"/>
      <c r="M57" s="44"/>
      <c r="N57" s="44"/>
      <c r="O57" s="44"/>
      <c r="P57" s="44" t="s">
        <v>37</v>
      </c>
      <c r="Q57" s="44"/>
      <c r="R57" s="18">
        <f t="shared" si="6"/>
        <v>2</v>
      </c>
      <c r="S57" s="44"/>
      <c r="T57" s="44"/>
      <c r="U57" s="44"/>
      <c r="V57" s="44" t="s">
        <v>37</v>
      </c>
      <c r="W57" s="44"/>
      <c r="X57" s="44"/>
      <c r="Y57" s="44"/>
      <c r="Z57" s="44"/>
      <c r="AA57" s="44"/>
      <c r="AB57" s="44" t="s">
        <v>37</v>
      </c>
      <c r="AC57" s="44"/>
      <c r="AD57" s="18">
        <f t="shared" si="7"/>
        <v>2</v>
      </c>
      <c r="AE57" s="44"/>
      <c r="AF57" s="44"/>
      <c r="AG57" s="44"/>
      <c r="AH57" s="44"/>
      <c r="AI57" s="44"/>
      <c r="AJ57" s="44" t="s">
        <v>37</v>
      </c>
      <c r="AK57" s="44"/>
      <c r="AL57" s="44"/>
      <c r="AM57" s="44" t="s">
        <v>37</v>
      </c>
      <c r="AN57" s="44"/>
      <c r="AO57" s="18">
        <f t="shared" si="8"/>
        <v>2</v>
      </c>
      <c r="AP57" s="44"/>
      <c r="AQ57" s="44"/>
      <c r="AR57" s="44"/>
      <c r="AS57" s="44"/>
      <c r="AT57" s="44"/>
      <c r="AU57" s="44" t="s">
        <v>37</v>
      </c>
      <c r="AV57" s="44"/>
      <c r="AW57" s="44"/>
      <c r="AX57" s="44"/>
      <c r="AY57" s="18">
        <f t="shared" si="9"/>
        <v>1</v>
      </c>
    </row>
    <row r="58" spans="1:51" s="23" customFormat="1" ht="16.5">
      <c r="A58" s="21">
        <f>RANK($E58,$E$2:$E$61)</f>
        <v>12</v>
      </c>
      <c r="B58" s="85" t="s">
        <v>175</v>
      </c>
      <c r="C58" s="85"/>
      <c r="D58" s="85" t="s">
        <v>20</v>
      </c>
      <c r="E58" s="18">
        <f t="shared" si="5"/>
        <v>17</v>
      </c>
      <c r="F58" s="44" t="s">
        <v>37</v>
      </c>
      <c r="G58" s="44"/>
      <c r="H58" s="44"/>
      <c r="I58" s="44" t="s">
        <v>37</v>
      </c>
      <c r="J58" s="44" t="s">
        <v>37</v>
      </c>
      <c r="K58" s="44"/>
      <c r="L58" s="44" t="s">
        <v>37</v>
      </c>
      <c r="M58" s="44"/>
      <c r="N58" s="44"/>
      <c r="O58" s="44"/>
      <c r="P58" s="44" t="s">
        <v>37</v>
      </c>
      <c r="Q58" s="44" t="s">
        <v>37</v>
      </c>
      <c r="R58" s="18">
        <f t="shared" si="6"/>
        <v>6</v>
      </c>
      <c r="S58" s="44" t="s">
        <v>37</v>
      </c>
      <c r="T58" s="44" t="s">
        <v>37</v>
      </c>
      <c r="U58" s="44"/>
      <c r="V58" s="44" t="s">
        <v>37</v>
      </c>
      <c r="W58" s="44" t="s">
        <v>37</v>
      </c>
      <c r="X58" s="44"/>
      <c r="Y58" s="44" t="s">
        <v>37</v>
      </c>
      <c r="Z58" s="44"/>
      <c r="AA58" s="44"/>
      <c r="AB58" s="44"/>
      <c r="AC58" s="44"/>
      <c r="AD58" s="18">
        <f t="shared" si="7"/>
        <v>5</v>
      </c>
      <c r="AE58" s="44"/>
      <c r="AF58" s="44"/>
      <c r="AG58" s="44" t="s">
        <v>37</v>
      </c>
      <c r="AH58" s="44"/>
      <c r="AI58" s="44" t="s">
        <v>37</v>
      </c>
      <c r="AJ58" s="44"/>
      <c r="AK58" s="44"/>
      <c r="AL58" s="44" t="s">
        <v>37</v>
      </c>
      <c r="AM58" s="44" t="s">
        <v>37</v>
      </c>
      <c r="AN58" s="44"/>
      <c r="AO58" s="18">
        <f t="shared" si="8"/>
        <v>4</v>
      </c>
      <c r="AP58" s="44"/>
      <c r="AQ58" s="44" t="s">
        <v>37</v>
      </c>
      <c r="AR58" s="44" t="s">
        <v>37</v>
      </c>
      <c r="AS58" s="44"/>
      <c r="AT58" s="44"/>
      <c r="AU58" s="44"/>
      <c r="AV58" s="44"/>
      <c r="AW58" s="44"/>
      <c r="AX58" s="44"/>
      <c r="AY58" s="18">
        <f t="shared" si="9"/>
        <v>2</v>
      </c>
    </row>
    <row r="59" spans="1:51" s="23" customFormat="1" ht="16.5">
      <c r="A59" s="21">
        <f>RANK($E59,$E$2:$E$61)</f>
        <v>41</v>
      </c>
      <c r="B59" s="85" t="s">
        <v>176</v>
      </c>
      <c r="C59" s="85"/>
      <c r="D59" s="85" t="s">
        <v>20</v>
      </c>
      <c r="E59" s="18">
        <f t="shared" si="5"/>
        <v>6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18">
        <f t="shared" si="6"/>
        <v>0</v>
      </c>
      <c r="S59" s="44" t="s">
        <v>37</v>
      </c>
      <c r="T59" s="44"/>
      <c r="U59" s="44"/>
      <c r="V59" s="44" t="s">
        <v>37</v>
      </c>
      <c r="W59" s="44"/>
      <c r="X59" s="44"/>
      <c r="Y59" s="44" t="s">
        <v>37</v>
      </c>
      <c r="Z59" s="44"/>
      <c r="AA59" s="44"/>
      <c r="AB59" s="44"/>
      <c r="AC59" s="44"/>
      <c r="AD59" s="18">
        <f t="shared" si="7"/>
        <v>3</v>
      </c>
      <c r="AE59" s="44"/>
      <c r="AF59" s="44"/>
      <c r="AG59" s="44"/>
      <c r="AH59" s="44" t="s">
        <v>37</v>
      </c>
      <c r="AI59" s="44"/>
      <c r="AJ59" s="44" t="s">
        <v>37</v>
      </c>
      <c r="AK59" s="44"/>
      <c r="AL59" s="44"/>
      <c r="AM59" s="44" t="s">
        <v>37</v>
      </c>
      <c r="AN59" s="44"/>
      <c r="AO59" s="18">
        <f t="shared" si="8"/>
        <v>3</v>
      </c>
      <c r="AP59" s="44"/>
      <c r="AQ59" s="44"/>
      <c r="AR59" s="44"/>
      <c r="AS59" s="44"/>
      <c r="AT59" s="44"/>
      <c r="AU59" s="44"/>
      <c r="AV59" s="44"/>
      <c r="AW59" s="44"/>
      <c r="AX59" s="44"/>
      <c r="AY59" s="18">
        <f t="shared" si="9"/>
        <v>0</v>
      </c>
    </row>
    <row r="60" spans="1:51" s="23" customFormat="1" ht="16.5">
      <c r="A60" s="21">
        <f>RANK($E60,$E$2:$E$61)</f>
        <v>18</v>
      </c>
      <c r="B60" s="85" t="s">
        <v>19</v>
      </c>
      <c r="C60" s="85"/>
      <c r="D60" s="85" t="s">
        <v>20</v>
      </c>
      <c r="E60" s="18">
        <f t="shared" si="5"/>
        <v>14</v>
      </c>
      <c r="F60" s="44"/>
      <c r="G60" s="44" t="s">
        <v>37</v>
      </c>
      <c r="H60" s="44"/>
      <c r="I60" s="44"/>
      <c r="J60" s="44" t="s">
        <v>37</v>
      </c>
      <c r="K60" s="44"/>
      <c r="L60" s="44"/>
      <c r="M60" s="44"/>
      <c r="N60" s="44"/>
      <c r="O60" s="44"/>
      <c r="P60" s="44" t="s">
        <v>37</v>
      </c>
      <c r="Q60" s="44"/>
      <c r="R60" s="18">
        <f t="shared" si="6"/>
        <v>3</v>
      </c>
      <c r="S60" s="44" t="s">
        <v>37</v>
      </c>
      <c r="T60" s="44"/>
      <c r="U60" s="44" t="s">
        <v>37</v>
      </c>
      <c r="V60" s="44" t="s">
        <v>37</v>
      </c>
      <c r="W60" s="44" t="s">
        <v>37</v>
      </c>
      <c r="X60" s="44"/>
      <c r="Y60" s="44" t="s">
        <v>37</v>
      </c>
      <c r="Z60" s="44"/>
      <c r="AA60" s="44" t="s">
        <v>37</v>
      </c>
      <c r="AB60" s="44" t="s">
        <v>37</v>
      </c>
      <c r="AC60" s="44"/>
      <c r="AD60" s="18">
        <f t="shared" si="7"/>
        <v>7</v>
      </c>
      <c r="AE60" s="44"/>
      <c r="AF60" s="44"/>
      <c r="AG60" s="44"/>
      <c r="AH60" s="44" t="s">
        <v>37</v>
      </c>
      <c r="AI60" s="44"/>
      <c r="AJ60" s="44" t="s">
        <v>37</v>
      </c>
      <c r="AK60" s="44"/>
      <c r="AL60" s="44"/>
      <c r="AM60" s="44" t="s">
        <v>37</v>
      </c>
      <c r="AN60" s="44"/>
      <c r="AO60" s="18">
        <f t="shared" si="8"/>
        <v>3</v>
      </c>
      <c r="AP60" s="44"/>
      <c r="AQ60" s="44"/>
      <c r="AR60" s="44"/>
      <c r="AS60" s="44" t="s">
        <v>37</v>
      </c>
      <c r="AT60" s="44"/>
      <c r="AU60" s="44"/>
      <c r="AV60" s="44"/>
      <c r="AW60" s="44"/>
      <c r="AX60" s="44"/>
      <c r="AY60" s="18">
        <f t="shared" si="9"/>
        <v>1</v>
      </c>
    </row>
    <row r="61" spans="1:51" s="23" customFormat="1" ht="16.5">
      <c r="A61" s="21">
        <f>RANK($E61,$E$2:$E$61)</f>
        <v>43</v>
      </c>
      <c r="B61" s="84" t="s">
        <v>179</v>
      </c>
      <c r="C61" s="84"/>
      <c r="D61" s="84" t="s">
        <v>180</v>
      </c>
      <c r="E61" s="18">
        <f t="shared" si="5"/>
        <v>5</v>
      </c>
      <c r="F61" s="44"/>
      <c r="G61" s="44" t="s">
        <v>37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18">
        <f t="shared" si="6"/>
        <v>1</v>
      </c>
      <c r="S61" s="44"/>
      <c r="T61" s="44"/>
      <c r="U61" s="44"/>
      <c r="V61" s="44"/>
      <c r="W61" s="44"/>
      <c r="X61" s="44"/>
      <c r="Y61" s="44"/>
      <c r="Z61" s="44"/>
      <c r="AA61" s="44"/>
      <c r="AB61" s="44" t="s">
        <v>37</v>
      </c>
      <c r="AC61" s="44"/>
      <c r="AD61" s="18">
        <f t="shared" si="7"/>
        <v>1</v>
      </c>
      <c r="AE61" s="46"/>
      <c r="AF61" s="46"/>
      <c r="AG61" s="46"/>
      <c r="AH61" s="46"/>
      <c r="AI61" s="44" t="s">
        <v>37</v>
      </c>
      <c r="AJ61" s="46"/>
      <c r="AK61" s="46"/>
      <c r="AL61" s="46"/>
      <c r="AM61" s="44" t="s">
        <v>37</v>
      </c>
      <c r="AN61" s="46"/>
      <c r="AO61" s="18">
        <f t="shared" si="8"/>
        <v>2</v>
      </c>
      <c r="AP61" s="44"/>
      <c r="AQ61" s="44"/>
      <c r="AR61" s="44"/>
      <c r="AS61" s="44"/>
      <c r="AT61" s="44"/>
      <c r="AU61" s="44"/>
      <c r="AV61" s="44" t="s">
        <v>37</v>
      </c>
      <c r="AW61" s="44"/>
      <c r="AX61" s="44"/>
      <c r="AY61" s="18">
        <f t="shared" si="9"/>
        <v>1</v>
      </c>
    </row>
    <row r="62" spans="1:55" ht="16.5">
      <c r="A62" s="22"/>
      <c r="B62" s="12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5" t="s">
        <v>22</v>
      </c>
      <c r="BA62" s="15" t="s">
        <v>23</v>
      </c>
      <c r="BB62" s="15" t="s">
        <v>24</v>
      </c>
      <c r="BC62" s="15" t="s">
        <v>25</v>
      </c>
    </row>
    <row r="63" spans="1:55" ht="16.5">
      <c r="A63" s="22"/>
      <c r="B63" s="12"/>
      <c r="C63" s="12"/>
      <c r="D63" s="12"/>
      <c r="E63" s="13"/>
      <c r="F63" s="91">
        <f>COUNTIF(F2:F61,"+")*100/COUNTIF($E2:$E61,"&gt;0")</f>
        <v>15.254237288135593</v>
      </c>
      <c r="G63" s="14">
        <f>COUNTIF(G2:G61,"+")*100/COUNTIF($E2:$E61,"&gt;0")</f>
        <v>47.45762711864407</v>
      </c>
      <c r="H63" s="91">
        <f>COUNTIF(H2:H61,"+")*100/COUNTIF($E2:$E61,"&gt;0")</f>
        <v>1.694915254237288</v>
      </c>
      <c r="I63" s="14">
        <f>COUNTIF(I2:I61,"+")*100/COUNTIF($E2:$E61,"&gt;0")</f>
        <v>25.423728813559322</v>
      </c>
      <c r="J63" s="14">
        <f>COUNTIF(J2:J61,"+")*100/COUNTIF($E2:$E61,"&gt;0")</f>
        <v>66.10169491525424</v>
      </c>
      <c r="K63" s="91">
        <f>COUNTIF(K2:K61,"+")*100/COUNTIF($E2:$E61,"&gt;0")</f>
        <v>11.864406779661017</v>
      </c>
      <c r="L63" s="14">
        <f>COUNTIF(L2:L61,"+")*100/COUNTIF($E2:$E61,"&gt;0")</f>
        <v>38.983050847457626</v>
      </c>
      <c r="M63" s="91">
        <f>COUNTIF(M2:M61,"+")*100/COUNTIF($E2:$E61,"&gt;0")</f>
        <v>1.694915254237288</v>
      </c>
      <c r="N63" s="91">
        <f>COUNTIF(N2:N61,"+")*100/COUNTIF($E2:$E61,"&gt;0")</f>
        <v>3.389830508474576</v>
      </c>
      <c r="O63" s="14">
        <f>COUNTIF(O2:O61,"+")*100/COUNTIF($E2:$E61,"&gt;0")</f>
        <v>35.59322033898305</v>
      </c>
      <c r="P63" s="89">
        <f>COUNTIF(P2:P61,"+")*100/COUNTIF($E2:$E61,"&gt;0")</f>
        <v>81.35593220338983</v>
      </c>
      <c r="Q63" s="14">
        <f>COUNTIF(Q2:Q61,"+")*100/COUNTIF($E2:$E61,"&gt;0")</f>
        <v>30.508474576271187</v>
      </c>
      <c r="R63" s="13"/>
      <c r="S63" s="14">
        <f>COUNTIF(S2:S61,"+")*100/COUNTIF($E2:$E61,"&gt;0")</f>
        <v>67.79661016949153</v>
      </c>
      <c r="T63" s="91">
        <f>COUNTIF(T2:T61,"+")*100/COUNTIF($E2:$E61,"&gt;0")</f>
        <v>11.864406779661017</v>
      </c>
      <c r="U63" s="14">
        <f>COUNTIF(U2:U61,"+")*100/COUNTIF($E2:$E61,"&gt;0")</f>
        <v>27.11864406779661</v>
      </c>
      <c r="V63" s="14">
        <f>COUNTIF(V2:V61,"+")*100/COUNTIF($E2:$E61,"&gt;0")</f>
        <v>49.152542372881356</v>
      </c>
      <c r="W63" s="14">
        <f>COUNTIF(W2:W61,"+")*100/COUNTIF($E2:$E61,"&gt;0")</f>
        <v>27.11864406779661</v>
      </c>
      <c r="X63" s="91">
        <f>COUNTIF(X2:X61,"+")*100/COUNTIF($E2:$E61,"&gt;0")</f>
        <v>6.779661016949152</v>
      </c>
      <c r="Y63" s="14">
        <f>COUNTIF(Y2:Y61,"+")*100/COUNTIF($E2:$E61,"&gt;0")</f>
        <v>50.847457627118644</v>
      </c>
      <c r="Z63" s="93">
        <f>COUNTIF(Z2:Z61,"+")*100/COUNTIF($E2:$E61,"&gt;0")</f>
        <v>0</v>
      </c>
      <c r="AA63" s="14">
        <f>COUNTIF(AA2:AA61,"+")*100/COUNTIF($E2:$E61,"&gt;0")</f>
        <v>22.033898305084747</v>
      </c>
      <c r="AB63" s="14">
        <f>COUNTIF(AB2:AB61,"+")*100/COUNTIF($E2:$E61,"&gt;0")</f>
        <v>66.10169491525424</v>
      </c>
      <c r="AC63" s="14">
        <f>COUNTIF(AC2:AC61,"+")*100/COUNTIF($E2:$E61,"&gt;0")</f>
        <v>22.033898305084747</v>
      </c>
      <c r="AD63" s="13"/>
      <c r="AE63" s="91">
        <f>COUNTIF(AE2:AE61,"+")*100/COUNTIF($E2:$E61,"&gt;0")</f>
        <v>18.64406779661017</v>
      </c>
      <c r="AF63" s="91">
        <f>COUNTIF(AF2:AF61,"+")*100/COUNTIF($E2:$E61,"&gt;0")</f>
        <v>11.864406779661017</v>
      </c>
      <c r="AG63" s="91">
        <f>COUNTIF(AG2:AG61,"+")*100/COUNTIF($E2:$E61,"&gt;0")</f>
        <v>15.254237288135593</v>
      </c>
      <c r="AH63" s="14">
        <f>COUNTIF(AH2:AH61,"+")*100/COUNTIF($E2:$E61,"&gt;0")</f>
        <v>45.76271186440678</v>
      </c>
      <c r="AI63" s="91">
        <f>COUNTIF(AI2:AI61,"+")*100/COUNTIF($E2:$E61,"&gt;0")</f>
        <v>16.949152542372882</v>
      </c>
      <c r="AJ63" s="14">
        <f>COUNTIF(AJ2:AJ61,"+")*100/COUNTIF($E2:$E61,"&gt;0")</f>
        <v>61.016949152542374</v>
      </c>
      <c r="AK63" s="91">
        <f>COUNTIF(AK2:AK61,"+")*100/COUNTIF($E2:$E61,"&gt;0")</f>
        <v>11.864406779661017</v>
      </c>
      <c r="AL63" s="14">
        <f>COUNTIF(AL2:AL61,"+")*100/COUNTIF($E2:$E61,"&gt;0")</f>
        <v>57.6271186440678</v>
      </c>
      <c r="AM63" s="14">
        <f>COUNTIF(AM2:AM61,"+")*100/COUNTIF($E2:$E61,"&gt;0")</f>
        <v>42.3728813559322</v>
      </c>
      <c r="AN63" s="91">
        <f>COUNTIF(AN2:AN61,"+")*100/COUNTIF($E2:$E61,"&gt;0")</f>
        <v>3.389830508474576</v>
      </c>
      <c r="AO63" s="13"/>
      <c r="AP63" s="91">
        <f>COUNTIF(AP2:AP61,"+")*100/COUNTIF($E2:$E61,"&gt;0")</f>
        <v>1.694915254237288</v>
      </c>
      <c r="AQ63" s="91">
        <f>COUNTIF(AQ2:AQ61,"+")*100/COUNTIF($E2:$E61,"&gt;0")</f>
        <v>6.779661016949152</v>
      </c>
      <c r="AR63" s="91">
        <f>COUNTIF(AR2:AR61,"+")*100/COUNTIF($E2:$E61,"&gt;0")</f>
        <v>11.864406779661017</v>
      </c>
      <c r="AS63" s="91">
        <f>COUNTIF(AS2:AS61,"+")*100/COUNTIF($E2:$E61,"&gt;0")</f>
        <v>18.64406779661017</v>
      </c>
      <c r="AT63" s="91">
        <f>COUNTIF(AT2:AT61,"+")*100/COUNTIF($E2:$E61,"&gt;0")</f>
        <v>10.169491525423728</v>
      </c>
      <c r="AU63" s="14">
        <f>COUNTIF(AU2:AU61,"+")*100/COUNTIF($E2:$E61,"&gt;0")</f>
        <v>23.728813559322035</v>
      </c>
      <c r="AV63" s="14">
        <f>COUNTIF(AV2:AV61,"+")*100/COUNTIF($E2:$E61,"&gt;0")</f>
        <v>28.8135593220339</v>
      </c>
      <c r="AW63" s="91">
        <f>COUNTIF(AW2:AW61,"+")*100/COUNTIF($E2:$E61,"&gt;0")</f>
        <v>11.864406779661017</v>
      </c>
      <c r="AX63" s="91">
        <f>COUNTIF(AX2:AX61,"+")*100/COUNTIF($E2:$E61,"&gt;0")</f>
        <v>13.559322033898304</v>
      </c>
      <c r="AY63" s="13"/>
      <c r="AZ63" s="16">
        <f>SUM(F63:AX63)/36</f>
        <v>31.16760828625237</v>
      </c>
      <c r="BA63" s="16">
        <f>100*(36-COUNTIF(F63:AX63,"&gt;80")-COUNTIF(F63:AX63,"&lt;20")+3)/36</f>
        <v>47.22222222222222</v>
      </c>
      <c r="BB63" s="16">
        <f>100*(36-COUNTIF(F63:AX63,"&gt;70")-COUNTIF(F63:AX63,"&lt;30")+3)/36</f>
        <v>27.77777777777778</v>
      </c>
      <c r="BC63" s="16">
        <f>COUNTIF(F63:AX63,"&gt;50")</f>
        <v>7</v>
      </c>
    </row>
    <row r="64" spans="5:50" ht="98.25">
      <c r="E64" s="10"/>
      <c r="F64" s="92" t="s">
        <v>38</v>
      </c>
      <c r="G64" s="11" t="s">
        <v>39</v>
      </c>
      <c r="H64" s="92" t="s">
        <v>40</v>
      </c>
      <c r="I64" s="11" t="s">
        <v>41</v>
      </c>
      <c r="J64" s="11" t="s">
        <v>42</v>
      </c>
      <c r="K64" s="92" t="s">
        <v>43</v>
      </c>
      <c r="L64" s="11" t="s">
        <v>44</v>
      </c>
      <c r="M64" s="92" t="s">
        <v>45</v>
      </c>
      <c r="N64" s="92" t="s">
        <v>46</v>
      </c>
      <c r="O64" s="11" t="s">
        <v>47</v>
      </c>
      <c r="P64" s="90" t="s">
        <v>48</v>
      </c>
      <c r="Q64" s="11" t="s">
        <v>49</v>
      </c>
      <c r="R64" s="11"/>
      <c r="S64" s="11" t="s">
        <v>50</v>
      </c>
      <c r="T64" s="92" t="s">
        <v>51</v>
      </c>
      <c r="U64" s="11" t="s">
        <v>52</v>
      </c>
      <c r="V64" s="11" t="s">
        <v>53</v>
      </c>
      <c r="W64" s="11" t="s">
        <v>54</v>
      </c>
      <c r="X64" s="92" t="s">
        <v>55</v>
      </c>
      <c r="Y64" s="11" t="s">
        <v>56</v>
      </c>
      <c r="Z64" s="94" t="s">
        <v>57</v>
      </c>
      <c r="AA64" s="11" t="s">
        <v>58</v>
      </c>
      <c r="AB64" s="11" t="s">
        <v>59</v>
      </c>
      <c r="AC64" s="11" t="s">
        <v>60</v>
      </c>
      <c r="AD64" s="11"/>
      <c r="AE64" s="92" t="s">
        <v>61</v>
      </c>
      <c r="AF64" s="92" t="s">
        <v>62</v>
      </c>
      <c r="AG64" s="92" t="s">
        <v>63</v>
      </c>
      <c r="AH64" s="11" t="s">
        <v>64</v>
      </c>
      <c r="AI64" s="92" t="s">
        <v>65</v>
      </c>
      <c r="AJ64" s="11" t="s">
        <v>66</v>
      </c>
      <c r="AK64" s="92" t="s">
        <v>67</v>
      </c>
      <c r="AL64" s="11" t="s">
        <v>68</v>
      </c>
      <c r="AM64" s="11" t="s">
        <v>69</v>
      </c>
      <c r="AN64" s="92" t="s">
        <v>70</v>
      </c>
      <c r="AO64" s="11"/>
      <c r="AP64" s="92" t="s">
        <v>71</v>
      </c>
      <c r="AQ64" s="92" t="s">
        <v>72</v>
      </c>
      <c r="AR64" s="92" t="s">
        <v>73</v>
      </c>
      <c r="AS64" s="92" t="s">
        <v>74</v>
      </c>
      <c r="AT64" s="92" t="s">
        <v>75</v>
      </c>
      <c r="AU64" s="11" t="s">
        <v>76</v>
      </c>
      <c r="AV64" s="11" t="s">
        <v>77</v>
      </c>
      <c r="AW64" s="92" t="s">
        <v>78</v>
      </c>
      <c r="AX64" s="92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83" customWidth="1"/>
    <col min="2" max="2" width="47.140625" style="0" bestFit="1" customWidth="1"/>
    <col min="3" max="3" width="8.421875" style="0" bestFit="1" customWidth="1"/>
    <col min="4" max="4" width="90.421875" style="0" customWidth="1"/>
  </cols>
  <sheetData>
    <row r="1" spans="1:4" s="8" customFormat="1" ht="33">
      <c r="A1" s="75" t="s">
        <v>9</v>
      </c>
      <c r="B1" s="7" t="s">
        <v>10</v>
      </c>
      <c r="C1" s="7" t="s">
        <v>17</v>
      </c>
      <c r="D1" s="7" t="s">
        <v>18</v>
      </c>
    </row>
    <row r="2" spans="1:4" s="8" customFormat="1" ht="16.5">
      <c r="A2" s="76">
        <v>1</v>
      </c>
      <c r="B2" s="51" t="s">
        <v>87</v>
      </c>
      <c r="C2" s="43" t="s">
        <v>97</v>
      </c>
      <c r="D2" s="67" t="s">
        <v>99</v>
      </c>
    </row>
    <row r="3" spans="1:4" ht="16.5">
      <c r="A3" s="77">
        <v>1</v>
      </c>
      <c r="B3" s="6" t="s">
        <v>126</v>
      </c>
      <c r="C3" s="43" t="s">
        <v>97</v>
      </c>
      <c r="D3" s="68"/>
    </row>
    <row r="4" spans="1:4" ht="16.5" customHeight="1">
      <c r="A4" s="78">
        <v>2</v>
      </c>
      <c r="B4" s="61" t="s">
        <v>130</v>
      </c>
      <c r="C4" s="62" t="s">
        <v>37</v>
      </c>
      <c r="D4" s="69" t="s">
        <v>132</v>
      </c>
    </row>
    <row r="5" spans="1:4" ht="16.5">
      <c r="A5" s="78">
        <v>2</v>
      </c>
      <c r="B5" s="61" t="s">
        <v>131</v>
      </c>
      <c r="C5" s="62" t="s">
        <v>37</v>
      </c>
      <c r="D5" s="70"/>
    </row>
    <row r="6" spans="1:4" s="8" customFormat="1" ht="16.5">
      <c r="A6" s="76">
        <v>2</v>
      </c>
      <c r="B6" s="51" t="s">
        <v>88</v>
      </c>
      <c r="C6" s="43" t="s">
        <v>97</v>
      </c>
      <c r="D6" s="67" t="s">
        <v>100</v>
      </c>
    </row>
    <row r="7" spans="1:4" ht="16.5">
      <c r="A7" s="77">
        <v>2</v>
      </c>
      <c r="B7" s="6" t="s">
        <v>128</v>
      </c>
      <c r="C7" s="43" t="s">
        <v>97</v>
      </c>
      <c r="D7" s="68"/>
    </row>
    <row r="8" spans="1:4" ht="16.5">
      <c r="A8" s="77">
        <v>2</v>
      </c>
      <c r="B8" s="6" t="s">
        <v>129</v>
      </c>
      <c r="C8" s="43" t="s">
        <v>97</v>
      </c>
      <c r="D8" s="68"/>
    </row>
    <row r="9" spans="1:4" ht="16.5">
      <c r="A9" s="77">
        <v>2</v>
      </c>
      <c r="B9" s="6" t="s">
        <v>120</v>
      </c>
      <c r="C9" s="43" t="s">
        <v>97</v>
      </c>
      <c r="D9" s="17" t="s">
        <v>121</v>
      </c>
    </row>
    <row r="10" spans="1:4" ht="16.5">
      <c r="A10" s="76">
        <v>4</v>
      </c>
      <c r="B10" s="51" t="s">
        <v>89</v>
      </c>
      <c r="C10" s="43" t="s">
        <v>97</v>
      </c>
      <c r="D10" s="17" t="s">
        <v>101</v>
      </c>
    </row>
    <row r="11" spans="1:4" ht="16.5">
      <c r="A11" s="76">
        <v>7</v>
      </c>
      <c r="B11" s="51" t="s">
        <v>90</v>
      </c>
      <c r="C11" s="43" t="s">
        <v>97</v>
      </c>
      <c r="D11" s="17" t="s">
        <v>102</v>
      </c>
    </row>
    <row r="12" spans="1:4" ht="16.5">
      <c r="A12" s="76">
        <v>8</v>
      </c>
      <c r="B12" s="51" t="s">
        <v>91</v>
      </c>
      <c r="C12" s="43" t="s">
        <v>97</v>
      </c>
      <c r="D12" s="17" t="s">
        <v>103</v>
      </c>
    </row>
    <row r="13" spans="1:4" s="9" customFormat="1" ht="33" customHeight="1">
      <c r="A13" s="79">
        <v>11</v>
      </c>
      <c r="B13" s="56" t="s">
        <v>110</v>
      </c>
      <c r="C13" s="43" t="s">
        <v>97</v>
      </c>
      <c r="D13" s="17" t="s">
        <v>111</v>
      </c>
    </row>
    <row r="14" spans="1:4" s="9" customFormat="1" ht="33">
      <c r="A14" s="80">
        <v>17</v>
      </c>
      <c r="B14" s="64" t="s">
        <v>112</v>
      </c>
      <c r="C14" s="62" t="s">
        <v>37</v>
      </c>
      <c r="D14" s="63" t="s">
        <v>113</v>
      </c>
    </row>
    <row r="15" spans="1:4" s="9" customFormat="1" ht="33">
      <c r="A15" s="79">
        <v>17</v>
      </c>
      <c r="B15" s="56" t="s">
        <v>133</v>
      </c>
      <c r="C15" s="43" t="s">
        <v>97</v>
      </c>
      <c r="D15" s="17" t="s">
        <v>134</v>
      </c>
    </row>
    <row r="16" spans="1:4" s="9" customFormat="1" ht="16.5">
      <c r="A16" s="78">
        <v>19</v>
      </c>
      <c r="B16" s="61" t="s">
        <v>135</v>
      </c>
      <c r="C16" s="62" t="s">
        <v>37</v>
      </c>
      <c r="D16" s="71" t="s">
        <v>139</v>
      </c>
    </row>
    <row r="17" spans="1:4" s="9" customFormat="1" ht="16.5">
      <c r="A17" s="78">
        <v>19</v>
      </c>
      <c r="B17" s="61" t="s">
        <v>136</v>
      </c>
      <c r="C17" s="62" t="s">
        <v>37</v>
      </c>
      <c r="D17" s="72"/>
    </row>
    <row r="18" spans="1:4" s="9" customFormat="1" ht="16.5">
      <c r="A18" s="77">
        <v>19</v>
      </c>
      <c r="B18" s="6" t="s">
        <v>137</v>
      </c>
      <c r="C18" s="43" t="s">
        <v>97</v>
      </c>
      <c r="D18" s="73" t="s">
        <v>140</v>
      </c>
    </row>
    <row r="19" spans="1:4" s="9" customFormat="1" ht="16.5">
      <c r="A19" s="77">
        <v>19</v>
      </c>
      <c r="B19" s="6" t="s">
        <v>138</v>
      </c>
      <c r="C19" s="43" t="s">
        <v>97</v>
      </c>
      <c r="D19" s="74"/>
    </row>
    <row r="20" spans="1:4" ht="16.5">
      <c r="A20" s="76">
        <v>23</v>
      </c>
      <c r="B20" s="51" t="s">
        <v>92</v>
      </c>
      <c r="C20" s="43" t="s">
        <v>97</v>
      </c>
      <c r="D20" s="17" t="s">
        <v>104</v>
      </c>
    </row>
    <row r="21" spans="1:4" s="9" customFormat="1" ht="49.5">
      <c r="A21" s="81">
        <v>24</v>
      </c>
      <c r="B21" s="53" t="s">
        <v>93</v>
      </c>
      <c r="C21" s="43" t="s">
        <v>37</v>
      </c>
      <c r="D21" s="17" t="s">
        <v>106</v>
      </c>
    </row>
    <row r="22" spans="1:4" s="9" customFormat="1" ht="16.5">
      <c r="A22" s="78">
        <v>27</v>
      </c>
      <c r="B22" s="61" t="s">
        <v>114</v>
      </c>
      <c r="C22" s="62" t="s">
        <v>37</v>
      </c>
      <c r="D22" s="63" t="s">
        <v>115</v>
      </c>
    </row>
    <row r="23" spans="1:4" s="9" customFormat="1" ht="33.75" customHeight="1">
      <c r="A23" s="81">
        <v>27</v>
      </c>
      <c r="B23" s="53" t="s">
        <v>94</v>
      </c>
      <c r="C23" s="43" t="s">
        <v>97</v>
      </c>
      <c r="D23" s="17" t="s">
        <v>105</v>
      </c>
    </row>
    <row r="24" spans="1:4" s="9" customFormat="1" ht="33.75" customHeight="1">
      <c r="A24" s="79">
        <v>29</v>
      </c>
      <c r="B24" s="56" t="s">
        <v>141</v>
      </c>
      <c r="C24" s="43" t="s">
        <v>97</v>
      </c>
      <c r="D24" s="17" t="s">
        <v>142</v>
      </c>
    </row>
    <row r="25" spans="1:4" ht="16.5">
      <c r="A25" s="76">
        <v>30</v>
      </c>
      <c r="B25" s="51" t="s">
        <v>95</v>
      </c>
      <c r="C25" s="43" t="s">
        <v>97</v>
      </c>
      <c r="D25" s="17" t="s">
        <v>98</v>
      </c>
    </row>
    <row r="26" spans="1:4" ht="33">
      <c r="A26" s="77">
        <v>34</v>
      </c>
      <c r="B26" s="6" t="s">
        <v>177</v>
      </c>
      <c r="C26" s="43" t="s">
        <v>97</v>
      </c>
      <c r="D26" s="17" t="s">
        <v>178</v>
      </c>
    </row>
    <row r="27" spans="1:4" s="9" customFormat="1" ht="49.5">
      <c r="A27" s="81">
        <v>35</v>
      </c>
      <c r="B27" s="53" t="s">
        <v>96</v>
      </c>
      <c r="C27" s="43" t="s">
        <v>97</v>
      </c>
      <c r="D27" s="17" t="s">
        <v>116</v>
      </c>
    </row>
    <row r="28" spans="1:4" s="9" customFormat="1" ht="16.5">
      <c r="A28" s="82">
        <v>37</v>
      </c>
      <c r="B28" s="66" t="s">
        <v>173</v>
      </c>
      <c r="C28" s="62" t="s">
        <v>37</v>
      </c>
      <c r="D28" s="63" t="s">
        <v>174</v>
      </c>
    </row>
    <row r="29" spans="1:4" s="9" customFormat="1" ht="49.5">
      <c r="A29" s="79">
        <v>39</v>
      </c>
      <c r="B29" s="56" t="s">
        <v>143</v>
      </c>
      <c r="C29" s="43" t="s">
        <v>97</v>
      </c>
      <c r="D29" s="17" t="s">
        <v>144</v>
      </c>
    </row>
  </sheetData>
  <sheetProtection/>
  <mergeCells count="5">
    <mergeCell ref="D2:D3"/>
    <mergeCell ref="D6:D8"/>
    <mergeCell ref="D4:D5"/>
    <mergeCell ref="D16:D17"/>
    <mergeCell ref="D18:D1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40" bestFit="1" customWidth="1"/>
    <col min="2" max="2" width="29.57421875" style="33" customWidth="1"/>
    <col min="3" max="3" width="15.8515625" style="33" bestFit="1" customWidth="1"/>
    <col min="4" max="4" width="9.140625" style="41" customWidth="1"/>
    <col min="5" max="8" width="9.140625" style="42" customWidth="1"/>
    <col min="9" max="16384" width="9.140625" style="33" customWidth="1"/>
  </cols>
  <sheetData>
    <row r="1" spans="1:8" s="28" customFormat="1" ht="16.5">
      <c r="A1" s="24" t="s">
        <v>7</v>
      </c>
      <c r="B1" s="25" t="s">
        <v>0</v>
      </c>
      <c r="C1" s="25" t="s">
        <v>8</v>
      </c>
      <c r="D1" s="26" t="s">
        <v>2</v>
      </c>
      <c r="E1" s="27" t="s">
        <v>3</v>
      </c>
      <c r="F1" s="27" t="s">
        <v>4</v>
      </c>
      <c r="G1" s="27" t="s">
        <v>5</v>
      </c>
      <c r="H1" s="27" t="s">
        <v>6</v>
      </c>
    </row>
    <row r="2" spans="1:8" ht="16.5">
      <c r="A2" s="29" t="s">
        <v>189</v>
      </c>
      <c r="B2" s="30" t="s">
        <v>125</v>
      </c>
      <c r="C2" s="30" t="s">
        <v>21</v>
      </c>
      <c r="D2" s="31">
        <v>28</v>
      </c>
      <c r="E2" s="32">
        <v>8</v>
      </c>
      <c r="F2" s="32">
        <v>7</v>
      </c>
      <c r="G2" s="32">
        <v>7</v>
      </c>
      <c r="H2" s="32">
        <v>6</v>
      </c>
    </row>
    <row r="3" spans="1:8" ht="16.5">
      <c r="A3" s="34" t="s">
        <v>190</v>
      </c>
      <c r="B3" s="38" t="s">
        <v>29</v>
      </c>
      <c r="C3" s="35" t="s">
        <v>26</v>
      </c>
      <c r="D3" s="36">
        <v>27</v>
      </c>
      <c r="E3" s="37">
        <v>8</v>
      </c>
      <c r="F3" s="37">
        <v>7</v>
      </c>
      <c r="G3" s="37">
        <v>8</v>
      </c>
      <c r="H3" s="37">
        <v>4</v>
      </c>
    </row>
    <row r="4" spans="1:8" ht="16.5">
      <c r="A4" s="34" t="s">
        <v>191</v>
      </c>
      <c r="B4" s="35" t="s">
        <v>27</v>
      </c>
      <c r="C4" s="35" t="s">
        <v>26</v>
      </c>
      <c r="D4" s="36">
        <v>26</v>
      </c>
      <c r="E4" s="37">
        <v>8</v>
      </c>
      <c r="F4" s="37">
        <v>7</v>
      </c>
      <c r="G4" s="37">
        <v>7</v>
      </c>
      <c r="H4" s="37">
        <v>4</v>
      </c>
    </row>
    <row r="5" spans="1:8" ht="16.5">
      <c r="A5" s="34" t="s">
        <v>197</v>
      </c>
      <c r="B5" s="35" t="s">
        <v>122</v>
      </c>
      <c r="C5" s="35" t="s">
        <v>30</v>
      </c>
      <c r="D5" s="36">
        <v>22</v>
      </c>
      <c r="E5" s="37">
        <v>4</v>
      </c>
      <c r="F5" s="37">
        <v>7</v>
      </c>
      <c r="G5" s="37">
        <v>4</v>
      </c>
      <c r="H5" s="37">
        <v>7</v>
      </c>
    </row>
    <row r="6" spans="1:8" ht="16.5">
      <c r="A6" s="34" t="s">
        <v>197</v>
      </c>
      <c r="B6" s="35" t="s">
        <v>107</v>
      </c>
      <c r="C6" s="35" t="s">
        <v>108</v>
      </c>
      <c r="D6" s="36">
        <v>22</v>
      </c>
      <c r="E6" s="37">
        <v>7</v>
      </c>
      <c r="F6" s="37">
        <v>6</v>
      </c>
      <c r="G6" s="37">
        <v>6</v>
      </c>
      <c r="H6" s="37">
        <v>3</v>
      </c>
    </row>
    <row r="7" spans="1:8" ht="16.5">
      <c r="A7" s="34" t="s">
        <v>192</v>
      </c>
      <c r="B7" s="35" t="s">
        <v>127</v>
      </c>
      <c r="C7" s="35" t="s">
        <v>181</v>
      </c>
      <c r="D7" s="36">
        <v>21</v>
      </c>
      <c r="E7" s="37">
        <v>7</v>
      </c>
      <c r="F7" s="37">
        <v>5</v>
      </c>
      <c r="G7" s="37">
        <v>5</v>
      </c>
      <c r="H7" s="37">
        <v>4</v>
      </c>
    </row>
    <row r="8" spans="1:8" ht="16.5">
      <c r="A8" s="34" t="s">
        <v>198</v>
      </c>
      <c r="B8" s="35" t="s">
        <v>35</v>
      </c>
      <c r="C8" s="35" t="s">
        <v>16</v>
      </c>
      <c r="D8" s="36">
        <v>20</v>
      </c>
      <c r="E8" s="37">
        <v>4</v>
      </c>
      <c r="F8" s="37">
        <v>8</v>
      </c>
      <c r="G8" s="37">
        <v>5</v>
      </c>
      <c r="H8" s="37">
        <v>3</v>
      </c>
    </row>
    <row r="9" spans="1:8" ht="16.5">
      <c r="A9" s="34" t="s">
        <v>198</v>
      </c>
      <c r="B9" s="35" t="s">
        <v>15</v>
      </c>
      <c r="C9" s="35" t="s">
        <v>14</v>
      </c>
      <c r="D9" s="36">
        <v>20</v>
      </c>
      <c r="E9" s="37">
        <v>6</v>
      </c>
      <c r="F9" s="37">
        <v>6</v>
      </c>
      <c r="G9" s="37">
        <v>6</v>
      </c>
      <c r="H9" s="37">
        <v>2</v>
      </c>
    </row>
    <row r="10" spans="1:8" ht="16.5">
      <c r="A10" s="34" t="s">
        <v>193</v>
      </c>
      <c r="B10" s="35" t="s">
        <v>117</v>
      </c>
      <c r="C10" s="35" t="s">
        <v>26</v>
      </c>
      <c r="D10" s="36">
        <v>19</v>
      </c>
      <c r="E10" s="37">
        <v>5</v>
      </c>
      <c r="F10" s="37">
        <v>6</v>
      </c>
      <c r="G10" s="37">
        <v>5</v>
      </c>
      <c r="H10" s="37">
        <v>3</v>
      </c>
    </row>
    <row r="11" spans="1:8" ht="16.5">
      <c r="A11" s="34" t="s">
        <v>199</v>
      </c>
      <c r="B11" s="35" t="s">
        <v>123</v>
      </c>
      <c r="C11" s="35" t="s">
        <v>14</v>
      </c>
      <c r="D11" s="36">
        <v>18</v>
      </c>
      <c r="E11" s="37">
        <v>6</v>
      </c>
      <c r="F11" s="37">
        <v>5</v>
      </c>
      <c r="G11" s="37">
        <v>4</v>
      </c>
      <c r="H11" s="37">
        <v>3</v>
      </c>
    </row>
    <row r="12" spans="1:8" ht="16.5">
      <c r="A12" s="34" t="s">
        <v>199</v>
      </c>
      <c r="B12" s="35" t="s">
        <v>28</v>
      </c>
      <c r="C12" s="35" t="s">
        <v>26</v>
      </c>
      <c r="D12" s="36">
        <v>18</v>
      </c>
      <c r="E12" s="37">
        <v>4</v>
      </c>
      <c r="F12" s="37">
        <v>6</v>
      </c>
      <c r="G12" s="37">
        <v>6</v>
      </c>
      <c r="H12" s="37">
        <v>2</v>
      </c>
    </row>
    <row r="13" spans="1:8" ht="16.5">
      <c r="A13" s="34" t="s">
        <v>200</v>
      </c>
      <c r="B13" s="35" t="s">
        <v>175</v>
      </c>
      <c r="C13" s="35" t="s">
        <v>20</v>
      </c>
      <c r="D13" s="36">
        <v>17</v>
      </c>
      <c r="E13" s="37">
        <v>6</v>
      </c>
      <c r="F13" s="37">
        <v>5</v>
      </c>
      <c r="G13" s="37">
        <v>4</v>
      </c>
      <c r="H13" s="37">
        <v>2</v>
      </c>
    </row>
    <row r="14" spans="1:8" ht="16.5">
      <c r="A14" s="34" t="s">
        <v>200</v>
      </c>
      <c r="B14" s="35" t="s">
        <v>13</v>
      </c>
      <c r="C14" s="35" t="s">
        <v>14</v>
      </c>
      <c r="D14" s="36">
        <v>17</v>
      </c>
      <c r="E14" s="37">
        <v>5</v>
      </c>
      <c r="F14" s="37">
        <v>7</v>
      </c>
      <c r="G14" s="37">
        <v>3</v>
      </c>
      <c r="H14" s="37">
        <v>2</v>
      </c>
    </row>
    <row r="15" spans="1:8" ht="16.5">
      <c r="A15" s="34" t="s">
        <v>201</v>
      </c>
      <c r="B15" s="35" t="s">
        <v>118</v>
      </c>
      <c r="C15" s="35" t="s">
        <v>26</v>
      </c>
      <c r="D15" s="36">
        <v>16</v>
      </c>
      <c r="E15" s="37">
        <v>6</v>
      </c>
      <c r="F15" s="37">
        <v>4</v>
      </c>
      <c r="G15" s="37">
        <v>3</v>
      </c>
      <c r="H15" s="37">
        <v>3</v>
      </c>
    </row>
    <row r="16" spans="1:8" ht="16.5">
      <c r="A16" s="34" t="s">
        <v>201</v>
      </c>
      <c r="B16" s="35" t="s">
        <v>82</v>
      </c>
      <c r="C16" s="35" t="s">
        <v>81</v>
      </c>
      <c r="D16" s="36">
        <v>16</v>
      </c>
      <c r="E16" s="37">
        <v>5</v>
      </c>
      <c r="F16" s="37">
        <v>3</v>
      </c>
      <c r="G16" s="37">
        <v>5</v>
      </c>
      <c r="H16" s="37">
        <v>3</v>
      </c>
    </row>
    <row r="17" spans="1:8" ht="16.5">
      <c r="A17" s="34" t="s">
        <v>202</v>
      </c>
      <c r="B17" s="35" t="s">
        <v>169</v>
      </c>
      <c r="C17" s="35" t="s">
        <v>181</v>
      </c>
      <c r="D17" s="36">
        <v>15</v>
      </c>
      <c r="E17" s="37">
        <v>5</v>
      </c>
      <c r="F17" s="37">
        <v>6</v>
      </c>
      <c r="G17" s="37">
        <v>2</v>
      </c>
      <c r="H17" s="37">
        <v>2</v>
      </c>
    </row>
    <row r="18" spans="1:8" ht="16.5">
      <c r="A18" s="34" t="s">
        <v>202</v>
      </c>
      <c r="B18" s="35" t="s">
        <v>32</v>
      </c>
      <c r="C18" s="35" t="s">
        <v>16</v>
      </c>
      <c r="D18" s="36">
        <v>15</v>
      </c>
      <c r="E18" s="37">
        <v>5</v>
      </c>
      <c r="F18" s="37">
        <v>4</v>
      </c>
      <c r="G18" s="37">
        <v>4</v>
      </c>
      <c r="H18" s="37">
        <v>2</v>
      </c>
    </row>
    <row r="19" spans="1:8" ht="16.5">
      <c r="A19" s="34" t="s">
        <v>203</v>
      </c>
      <c r="B19" s="35" t="s">
        <v>19</v>
      </c>
      <c r="C19" s="35" t="s">
        <v>20</v>
      </c>
      <c r="D19" s="36">
        <v>14</v>
      </c>
      <c r="E19" s="37">
        <v>3</v>
      </c>
      <c r="F19" s="37">
        <v>7</v>
      </c>
      <c r="G19" s="37">
        <v>3</v>
      </c>
      <c r="H19" s="37">
        <v>1</v>
      </c>
    </row>
    <row r="20" spans="1:8" ht="16.5">
      <c r="A20" s="34" t="s">
        <v>203</v>
      </c>
      <c r="B20" s="35" t="s">
        <v>80</v>
      </c>
      <c r="C20" s="35" t="s">
        <v>81</v>
      </c>
      <c r="D20" s="36">
        <v>14</v>
      </c>
      <c r="E20" s="37">
        <v>4</v>
      </c>
      <c r="F20" s="37">
        <v>5</v>
      </c>
      <c r="G20" s="37">
        <v>4</v>
      </c>
      <c r="H20" s="37">
        <v>1</v>
      </c>
    </row>
    <row r="21" spans="1:8" ht="16.5">
      <c r="A21" s="34" t="s">
        <v>203</v>
      </c>
      <c r="B21" s="35" t="s">
        <v>109</v>
      </c>
      <c r="C21" s="35" t="s">
        <v>108</v>
      </c>
      <c r="D21" s="36">
        <v>14</v>
      </c>
      <c r="E21" s="37">
        <v>4</v>
      </c>
      <c r="F21" s="37">
        <v>5</v>
      </c>
      <c r="G21" s="37">
        <v>5</v>
      </c>
      <c r="H21" s="37">
        <v>0</v>
      </c>
    </row>
    <row r="22" spans="1:8" ht="16.5">
      <c r="A22" s="34" t="s">
        <v>203</v>
      </c>
      <c r="B22" s="35" t="s">
        <v>167</v>
      </c>
      <c r="C22" s="35" t="s">
        <v>185</v>
      </c>
      <c r="D22" s="36">
        <v>14</v>
      </c>
      <c r="E22" s="37">
        <v>4</v>
      </c>
      <c r="F22" s="37">
        <v>5</v>
      </c>
      <c r="G22" s="37">
        <v>5</v>
      </c>
      <c r="H22" s="37">
        <v>0</v>
      </c>
    </row>
    <row r="23" spans="1:8" ht="16.5">
      <c r="A23" s="34" t="s">
        <v>203</v>
      </c>
      <c r="B23" s="35" t="s">
        <v>162</v>
      </c>
      <c r="C23" s="35" t="s">
        <v>181</v>
      </c>
      <c r="D23" s="36">
        <v>14</v>
      </c>
      <c r="E23" s="37">
        <v>4</v>
      </c>
      <c r="F23" s="37">
        <v>5</v>
      </c>
      <c r="G23" s="37">
        <v>5</v>
      </c>
      <c r="H23" s="37">
        <v>0</v>
      </c>
    </row>
    <row r="24" spans="1:8" ht="16.5">
      <c r="A24" s="34" t="s">
        <v>204</v>
      </c>
      <c r="B24" s="35" t="s">
        <v>150</v>
      </c>
      <c r="C24" s="35" t="s">
        <v>181</v>
      </c>
      <c r="D24" s="36">
        <v>13</v>
      </c>
      <c r="E24" s="37">
        <v>4</v>
      </c>
      <c r="F24" s="37">
        <v>4</v>
      </c>
      <c r="G24" s="37">
        <v>4</v>
      </c>
      <c r="H24" s="37">
        <v>1</v>
      </c>
    </row>
    <row r="25" spans="1:8" ht="16.5">
      <c r="A25" s="34" t="s">
        <v>204</v>
      </c>
      <c r="B25" s="35" t="s">
        <v>155</v>
      </c>
      <c r="C25" s="35" t="s">
        <v>183</v>
      </c>
      <c r="D25" s="36">
        <v>13</v>
      </c>
      <c r="E25" s="37">
        <v>5</v>
      </c>
      <c r="F25" s="37">
        <v>2</v>
      </c>
      <c r="G25" s="37">
        <v>4</v>
      </c>
      <c r="H25" s="37">
        <v>2</v>
      </c>
    </row>
    <row r="26" spans="1:8" ht="16.5">
      <c r="A26" s="34" t="s">
        <v>205</v>
      </c>
      <c r="B26" s="35" t="s">
        <v>168</v>
      </c>
      <c r="C26" s="35" t="s">
        <v>188</v>
      </c>
      <c r="D26" s="36">
        <v>12</v>
      </c>
      <c r="E26" s="37">
        <v>4</v>
      </c>
      <c r="F26" s="37">
        <v>5</v>
      </c>
      <c r="G26" s="37">
        <v>3</v>
      </c>
      <c r="H26" s="37">
        <v>0</v>
      </c>
    </row>
    <row r="27" spans="1:8" ht="16.5">
      <c r="A27" s="34" t="s">
        <v>205</v>
      </c>
      <c r="B27" s="35" t="s">
        <v>153</v>
      </c>
      <c r="C27" s="35" t="s">
        <v>181</v>
      </c>
      <c r="D27" s="36">
        <v>12</v>
      </c>
      <c r="E27" s="37">
        <v>3</v>
      </c>
      <c r="F27" s="37">
        <v>3</v>
      </c>
      <c r="G27" s="37">
        <v>4</v>
      </c>
      <c r="H27" s="37">
        <v>2</v>
      </c>
    </row>
    <row r="28" spans="1:8" ht="16.5">
      <c r="A28" s="34" t="s">
        <v>205</v>
      </c>
      <c r="B28" s="35" t="s">
        <v>164</v>
      </c>
      <c r="C28" s="35" t="s">
        <v>185</v>
      </c>
      <c r="D28" s="36">
        <v>12</v>
      </c>
      <c r="E28" s="37">
        <v>4</v>
      </c>
      <c r="F28" s="37">
        <v>4</v>
      </c>
      <c r="G28" s="37">
        <v>2</v>
      </c>
      <c r="H28" s="37">
        <v>2</v>
      </c>
    </row>
    <row r="29" spans="1:8" ht="16.5">
      <c r="A29" s="34" t="s">
        <v>205</v>
      </c>
      <c r="B29" s="35" t="s">
        <v>33</v>
      </c>
      <c r="C29" s="35" t="s">
        <v>16</v>
      </c>
      <c r="D29" s="36">
        <v>12</v>
      </c>
      <c r="E29" s="37">
        <v>5</v>
      </c>
      <c r="F29" s="37">
        <v>3</v>
      </c>
      <c r="G29" s="37">
        <v>4</v>
      </c>
      <c r="H29" s="37">
        <v>0</v>
      </c>
    </row>
    <row r="30" spans="1:8" ht="16.5">
      <c r="A30" s="34" t="s">
        <v>206</v>
      </c>
      <c r="B30" s="35" t="s">
        <v>36</v>
      </c>
      <c r="C30" s="35" t="s">
        <v>16</v>
      </c>
      <c r="D30" s="36">
        <v>11</v>
      </c>
      <c r="E30" s="37">
        <v>6</v>
      </c>
      <c r="F30" s="37">
        <v>2</v>
      </c>
      <c r="G30" s="37">
        <v>2</v>
      </c>
      <c r="H30" s="37">
        <v>1</v>
      </c>
    </row>
    <row r="31" spans="1:8" ht="16.5">
      <c r="A31" s="34" t="s">
        <v>206</v>
      </c>
      <c r="B31" s="86" t="s">
        <v>12</v>
      </c>
      <c r="C31" s="86" t="s">
        <v>16</v>
      </c>
      <c r="D31" s="87">
        <v>11</v>
      </c>
      <c r="E31" s="88">
        <v>3</v>
      </c>
      <c r="F31" s="88">
        <v>3</v>
      </c>
      <c r="G31" s="88">
        <v>2</v>
      </c>
      <c r="H31" s="88">
        <v>3</v>
      </c>
    </row>
    <row r="32" spans="1:8" ht="16.5">
      <c r="A32" s="34" t="s">
        <v>206</v>
      </c>
      <c r="B32" s="35" t="s">
        <v>148</v>
      </c>
      <c r="C32" s="35" t="s">
        <v>181</v>
      </c>
      <c r="D32" s="36">
        <v>11</v>
      </c>
      <c r="E32" s="37">
        <v>1</v>
      </c>
      <c r="F32" s="37">
        <v>6</v>
      </c>
      <c r="G32" s="37">
        <v>4</v>
      </c>
      <c r="H32" s="37">
        <v>0</v>
      </c>
    </row>
    <row r="33" spans="1:8" ht="16.5">
      <c r="A33" s="34" t="s">
        <v>206</v>
      </c>
      <c r="B33" s="35" t="s">
        <v>84</v>
      </c>
      <c r="C33" s="35" t="s">
        <v>81</v>
      </c>
      <c r="D33" s="36">
        <v>11</v>
      </c>
      <c r="E33" s="37">
        <v>4</v>
      </c>
      <c r="F33" s="37">
        <v>5</v>
      </c>
      <c r="G33" s="37">
        <v>2</v>
      </c>
      <c r="H33" s="37">
        <v>0</v>
      </c>
    </row>
    <row r="34" spans="1:8" ht="16.5">
      <c r="A34" s="34" t="s">
        <v>207</v>
      </c>
      <c r="B34" s="35" t="s">
        <v>152</v>
      </c>
      <c r="C34" s="35" t="s">
        <v>184</v>
      </c>
      <c r="D34" s="36">
        <v>10</v>
      </c>
      <c r="E34" s="37">
        <v>4</v>
      </c>
      <c r="F34" s="37">
        <v>2</v>
      </c>
      <c r="G34" s="37">
        <v>3</v>
      </c>
      <c r="H34" s="37">
        <v>1</v>
      </c>
    </row>
    <row r="35" spans="1:8" ht="16.5">
      <c r="A35" s="34" t="s">
        <v>207</v>
      </c>
      <c r="B35" s="35" t="s">
        <v>119</v>
      </c>
      <c r="C35" s="35" t="s">
        <v>26</v>
      </c>
      <c r="D35" s="36">
        <v>10</v>
      </c>
      <c r="E35" s="37">
        <v>6</v>
      </c>
      <c r="F35" s="37">
        <v>2</v>
      </c>
      <c r="G35" s="37">
        <v>1</v>
      </c>
      <c r="H35" s="37">
        <v>1</v>
      </c>
    </row>
    <row r="36" spans="1:8" ht="16.5">
      <c r="A36" s="34" t="s">
        <v>207</v>
      </c>
      <c r="B36" s="35" t="s">
        <v>83</v>
      </c>
      <c r="C36" s="35" t="s">
        <v>81</v>
      </c>
      <c r="D36" s="36">
        <v>10</v>
      </c>
      <c r="E36" s="37">
        <v>4</v>
      </c>
      <c r="F36" s="37">
        <v>3</v>
      </c>
      <c r="G36" s="37">
        <v>3</v>
      </c>
      <c r="H36" s="37">
        <v>0</v>
      </c>
    </row>
    <row r="37" spans="1:8" ht="16.5">
      <c r="A37" s="34" t="s">
        <v>194</v>
      </c>
      <c r="B37" s="35" t="s">
        <v>165</v>
      </c>
      <c r="C37" s="35" t="s">
        <v>166</v>
      </c>
      <c r="D37" s="36">
        <v>8</v>
      </c>
      <c r="E37" s="37">
        <v>3</v>
      </c>
      <c r="F37" s="37">
        <v>4</v>
      </c>
      <c r="G37" s="37">
        <v>1</v>
      </c>
      <c r="H37" s="37">
        <v>0</v>
      </c>
    </row>
    <row r="38" spans="1:8" ht="16.5">
      <c r="A38" s="34" t="s">
        <v>208</v>
      </c>
      <c r="B38" s="35" t="s">
        <v>147</v>
      </c>
      <c r="C38" s="35" t="s">
        <v>181</v>
      </c>
      <c r="D38" s="36">
        <v>7</v>
      </c>
      <c r="E38" s="37">
        <v>1</v>
      </c>
      <c r="F38" s="37">
        <v>2</v>
      </c>
      <c r="G38" s="37">
        <v>4</v>
      </c>
      <c r="H38" s="37">
        <v>0</v>
      </c>
    </row>
    <row r="39" spans="1:8" ht="16.5">
      <c r="A39" s="34" t="s">
        <v>208</v>
      </c>
      <c r="B39" s="35" t="s">
        <v>34</v>
      </c>
      <c r="C39" s="35" t="s">
        <v>16</v>
      </c>
      <c r="D39" s="36">
        <v>7</v>
      </c>
      <c r="E39" s="37">
        <v>2</v>
      </c>
      <c r="F39" s="37">
        <v>3</v>
      </c>
      <c r="G39" s="37">
        <v>1</v>
      </c>
      <c r="H39" s="37">
        <v>1</v>
      </c>
    </row>
    <row r="40" spans="1:8" ht="16.5">
      <c r="A40" s="34" t="s">
        <v>208</v>
      </c>
      <c r="B40" s="35" t="s">
        <v>149</v>
      </c>
      <c r="C40" s="35" t="s">
        <v>183</v>
      </c>
      <c r="D40" s="36">
        <v>7</v>
      </c>
      <c r="E40" s="37">
        <v>2</v>
      </c>
      <c r="F40" s="37">
        <v>3</v>
      </c>
      <c r="G40" s="37">
        <v>2</v>
      </c>
      <c r="H40" s="37">
        <v>0</v>
      </c>
    </row>
    <row r="41" spans="1:8" ht="16.5">
      <c r="A41" s="34" t="s">
        <v>208</v>
      </c>
      <c r="B41" s="35" t="s">
        <v>172</v>
      </c>
      <c r="C41" s="35" t="s">
        <v>185</v>
      </c>
      <c r="D41" s="36">
        <v>7</v>
      </c>
      <c r="E41" s="37">
        <v>2</v>
      </c>
      <c r="F41" s="37">
        <v>2</v>
      </c>
      <c r="G41" s="37">
        <v>2</v>
      </c>
      <c r="H41" s="37">
        <v>1</v>
      </c>
    </row>
    <row r="42" spans="1:8" ht="16.5">
      <c r="A42" s="34" t="s">
        <v>209</v>
      </c>
      <c r="B42" s="35" t="s">
        <v>157</v>
      </c>
      <c r="C42" s="35" t="s">
        <v>160</v>
      </c>
      <c r="D42" s="36">
        <v>6</v>
      </c>
      <c r="E42" s="37">
        <v>2</v>
      </c>
      <c r="F42" s="37">
        <v>3</v>
      </c>
      <c r="G42" s="37">
        <v>1</v>
      </c>
      <c r="H42" s="37">
        <v>0</v>
      </c>
    </row>
    <row r="43" spans="1:8" ht="16.5">
      <c r="A43" s="34" t="s">
        <v>209</v>
      </c>
      <c r="B43" s="35" t="s">
        <v>176</v>
      </c>
      <c r="C43" s="35" t="s">
        <v>20</v>
      </c>
      <c r="D43" s="36">
        <v>6</v>
      </c>
      <c r="E43" s="37">
        <v>0</v>
      </c>
      <c r="F43" s="37">
        <v>3</v>
      </c>
      <c r="G43" s="37">
        <v>3</v>
      </c>
      <c r="H43" s="37">
        <v>0</v>
      </c>
    </row>
    <row r="44" spans="1:8" ht="16.5">
      <c r="A44" s="34" t="s">
        <v>210</v>
      </c>
      <c r="B44" s="39" t="s">
        <v>179</v>
      </c>
      <c r="C44" s="35" t="s">
        <v>180</v>
      </c>
      <c r="D44" s="36">
        <v>5</v>
      </c>
      <c r="E44" s="37">
        <v>1</v>
      </c>
      <c r="F44" s="37">
        <v>1</v>
      </c>
      <c r="G44" s="37">
        <v>2</v>
      </c>
      <c r="H44" s="37">
        <v>1</v>
      </c>
    </row>
    <row r="45" spans="1:8" ht="16.5">
      <c r="A45" s="34" t="s">
        <v>210</v>
      </c>
      <c r="B45" s="35" t="s">
        <v>85</v>
      </c>
      <c r="C45" s="35" t="s">
        <v>81</v>
      </c>
      <c r="D45" s="36">
        <v>5</v>
      </c>
      <c r="E45" s="37">
        <v>3</v>
      </c>
      <c r="F45" s="37">
        <v>1</v>
      </c>
      <c r="G45" s="37">
        <v>1</v>
      </c>
      <c r="H45" s="37">
        <v>0</v>
      </c>
    </row>
    <row r="46" spans="1:8" ht="16.5">
      <c r="A46" s="34" t="s">
        <v>211</v>
      </c>
      <c r="B46" s="35" t="s">
        <v>11</v>
      </c>
      <c r="C46" s="35" t="s">
        <v>16</v>
      </c>
      <c r="D46" s="36">
        <v>4</v>
      </c>
      <c r="E46" s="37">
        <v>1</v>
      </c>
      <c r="F46" s="37">
        <v>2</v>
      </c>
      <c r="G46" s="37">
        <v>1</v>
      </c>
      <c r="H46" s="37">
        <v>0</v>
      </c>
    </row>
    <row r="47" spans="1:8" ht="16.5">
      <c r="A47" s="34" t="s">
        <v>211</v>
      </c>
      <c r="B47" s="35" t="s">
        <v>12</v>
      </c>
      <c r="C47" s="35" t="s">
        <v>185</v>
      </c>
      <c r="D47" s="36">
        <v>4</v>
      </c>
      <c r="E47" s="37">
        <v>3</v>
      </c>
      <c r="F47" s="37">
        <v>0</v>
      </c>
      <c r="G47" s="37">
        <v>0</v>
      </c>
      <c r="H47" s="37">
        <v>1</v>
      </c>
    </row>
    <row r="48" spans="1:8" ht="16.5">
      <c r="A48" s="34" t="s">
        <v>211</v>
      </c>
      <c r="B48" s="35" t="s">
        <v>31</v>
      </c>
      <c r="C48" s="35" t="s">
        <v>181</v>
      </c>
      <c r="D48" s="36">
        <v>4</v>
      </c>
      <c r="E48" s="37">
        <v>1</v>
      </c>
      <c r="F48" s="37">
        <v>2</v>
      </c>
      <c r="G48" s="37">
        <v>1</v>
      </c>
      <c r="H48" s="37">
        <v>0</v>
      </c>
    </row>
    <row r="49" spans="1:8" ht="16.5">
      <c r="A49" s="34" t="s">
        <v>211</v>
      </c>
      <c r="B49" s="35" t="s">
        <v>161</v>
      </c>
      <c r="C49" s="35" t="s">
        <v>186</v>
      </c>
      <c r="D49" s="36">
        <v>4</v>
      </c>
      <c r="E49" s="37">
        <v>3</v>
      </c>
      <c r="F49" s="37">
        <v>1</v>
      </c>
      <c r="G49" s="37">
        <v>0</v>
      </c>
      <c r="H49" s="37">
        <v>0</v>
      </c>
    </row>
    <row r="50" spans="1:8" ht="16.5">
      <c r="A50" s="34" t="s">
        <v>211</v>
      </c>
      <c r="B50" s="35" t="s">
        <v>159</v>
      </c>
      <c r="C50" s="35" t="s">
        <v>160</v>
      </c>
      <c r="D50" s="36">
        <v>4</v>
      </c>
      <c r="E50" s="37">
        <v>2</v>
      </c>
      <c r="F50" s="37">
        <v>2</v>
      </c>
      <c r="G50" s="37">
        <v>0</v>
      </c>
      <c r="H50" s="37">
        <v>0</v>
      </c>
    </row>
    <row r="51" spans="1:8" ht="16.5">
      <c r="A51" s="34" t="s">
        <v>211</v>
      </c>
      <c r="B51" s="35" t="s">
        <v>171</v>
      </c>
      <c r="C51" s="35" t="s">
        <v>184</v>
      </c>
      <c r="D51" s="36">
        <v>4</v>
      </c>
      <c r="E51" s="37">
        <v>1</v>
      </c>
      <c r="F51" s="37">
        <v>1</v>
      </c>
      <c r="G51" s="37">
        <v>1</v>
      </c>
      <c r="H51" s="37">
        <v>1</v>
      </c>
    </row>
    <row r="52" spans="1:8" ht="16.5">
      <c r="A52" s="34" t="s">
        <v>211</v>
      </c>
      <c r="B52" s="35" t="s">
        <v>146</v>
      </c>
      <c r="C52" s="35" t="s">
        <v>182</v>
      </c>
      <c r="D52" s="36">
        <v>4</v>
      </c>
      <c r="E52" s="37">
        <v>4</v>
      </c>
      <c r="F52" s="37">
        <v>0</v>
      </c>
      <c r="G52" s="37">
        <v>0</v>
      </c>
      <c r="H52" s="37">
        <v>0</v>
      </c>
    </row>
    <row r="53" spans="1:8" ht="16.5">
      <c r="A53" s="34" t="s">
        <v>211</v>
      </c>
      <c r="B53" s="35" t="s">
        <v>163</v>
      </c>
      <c r="C53" s="35" t="s">
        <v>187</v>
      </c>
      <c r="D53" s="36">
        <v>4</v>
      </c>
      <c r="E53" s="37">
        <v>2</v>
      </c>
      <c r="F53" s="37">
        <v>1</v>
      </c>
      <c r="G53" s="37">
        <v>1</v>
      </c>
      <c r="H53" s="37">
        <v>0</v>
      </c>
    </row>
    <row r="54" spans="1:8" ht="16.5">
      <c r="A54" s="34" t="s">
        <v>212</v>
      </c>
      <c r="B54" s="35" t="s">
        <v>170</v>
      </c>
      <c r="C54" s="35" t="s">
        <v>160</v>
      </c>
      <c r="D54" s="36">
        <v>3</v>
      </c>
      <c r="E54" s="37">
        <v>1</v>
      </c>
      <c r="F54" s="37">
        <v>2</v>
      </c>
      <c r="G54" s="37">
        <v>0</v>
      </c>
      <c r="H54" s="37">
        <v>0</v>
      </c>
    </row>
    <row r="55" spans="1:8" ht="16.5">
      <c r="A55" s="34" t="s">
        <v>212</v>
      </c>
      <c r="B55" s="35" t="s">
        <v>124</v>
      </c>
      <c r="C55" s="35" t="s">
        <v>14</v>
      </c>
      <c r="D55" s="36">
        <v>3</v>
      </c>
      <c r="E55" s="37">
        <v>1</v>
      </c>
      <c r="F55" s="37">
        <v>2</v>
      </c>
      <c r="G55" s="37">
        <v>0</v>
      </c>
      <c r="H55" s="37">
        <v>0</v>
      </c>
    </row>
    <row r="56" spans="1:8" ht="16.5">
      <c r="A56" s="34" t="s">
        <v>212</v>
      </c>
      <c r="B56" s="35" t="s">
        <v>154</v>
      </c>
      <c r="C56" s="35" t="s">
        <v>185</v>
      </c>
      <c r="D56" s="36">
        <v>3</v>
      </c>
      <c r="E56" s="37">
        <v>2</v>
      </c>
      <c r="F56" s="37">
        <v>0</v>
      </c>
      <c r="G56" s="37">
        <v>1</v>
      </c>
      <c r="H56" s="37">
        <v>0</v>
      </c>
    </row>
    <row r="57" spans="1:8" ht="16.5">
      <c r="A57" s="34" t="s">
        <v>212</v>
      </c>
      <c r="B57" s="35" t="s">
        <v>158</v>
      </c>
      <c r="C57" s="35" t="s">
        <v>185</v>
      </c>
      <c r="D57" s="36">
        <v>3</v>
      </c>
      <c r="E57" s="37">
        <v>1</v>
      </c>
      <c r="F57" s="37">
        <v>2</v>
      </c>
      <c r="G57" s="37">
        <v>0</v>
      </c>
      <c r="H57" s="37">
        <v>0</v>
      </c>
    </row>
    <row r="58" spans="1:8" ht="16.5">
      <c r="A58" s="34" t="s">
        <v>213</v>
      </c>
      <c r="B58" s="35" t="s">
        <v>145</v>
      </c>
      <c r="C58" s="35" t="s">
        <v>181</v>
      </c>
      <c r="D58" s="36">
        <v>2</v>
      </c>
      <c r="E58" s="37">
        <v>0</v>
      </c>
      <c r="F58" s="37">
        <v>0</v>
      </c>
      <c r="G58" s="37">
        <v>2</v>
      </c>
      <c r="H58" s="37">
        <v>0</v>
      </c>
    </row>
    <row r="59" spans="1:8" ht="16.5">
      <c r="A59" s="34" t="s">
        <v>213</v>
      </c>
      <c r="B59" s="35" t="s">
        <v>86</v>
      </c>
      <c r="C59" s="35" t="s">
        <v>81</v>
      </c>
      <c r="D59" s="36">
        <v>2</v>
      </c>
      <c r="E59" s="37">
        <v>2</v>
      </c>
      <c r="F59" s="37">
        <v>0</v>
      </c>
      <c r="G59" s="37">
        <v>0</v>
      </c>
      <c r="H59" s="37">
        <v>0</v>
      </c>
    </row>
    <row r="60" spans="1:8" ht="16.5">
      <c r="A60" s="34" t="s">
        <v>195</v>
      </c>
      <c r="B60" s="35" t="s">
        <v>151</v>
      </c>
      <c r="C60" s="35" t="s">
        <v>184</v>
      </c>
      <c r="D60" s="36">
        <v>1</v>
      </c>
      <c r="E60" s="37">
        <v>1</v>
      </c>
      <c r="F60" s="37">
        <v>0</v>
      </c>
      <c r="G60" s="37">
        <v>0</v>
      </c>
      <c r="H60" s="37">
        <v>0</v>
      </c>
    </row>
    <row r="61" spans="1:8" ht="16.5">
      <c r="A61" s="34" t="s">
        <v>196</v>
      </c>
      <c r="B61" s="35" t="s">
        <v>156</v>
      </c>
      <c r="C61" s="35" t="s">
        <v>185</v>
      </c>
      <c r="D61" s="36">
        <v>0</v>
      </c>
      <c r="E61" s="37">
        <v>0</v>
      </c>
      <c r="F61" s="37">
        <v>0</v>
      </c>
      <c r="G61" s="37">
        <v>0</v>
      </c>
      <c r="H61" s="3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Telma Soft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edemin</dc:creator>
  <cp:keywords/>
  <dc:description/>
  <cp:lastModifiedBy>Evgenii Demin</cp:lastModifiedBy>
  <dcterms:created xsi:type="dcterms:W3CDTF">2010-11-25T10:25:26Z</dcterms:created>
  <dcterms:modified xsi:type="dcterms:W3CDTF">2015-04-29T08:23:30Z</dcterms:modified>
  <cp:category/>
  <cp:version/>
  <cp:contentType/>
  <cp:contentStatus/>
</cp:coreProperties>
</file>